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8.xml" ContentType="application/vnd.openxmlformats-officedocument.drawing+xml"/>
  <Override PartName="/xl/comments6.xml" ContentType="application/vnd.openxmlformats-officedocument.spreadsheetml.comments+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9.xml" ContentType="application/vnd.openxmlformats-officedocument.drawing+xml"/>
  <Override PartName="/xl/comments7.xml" ContentType="application/vnd.openxmlformats-officedocument.spreadsheetml.comments+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10.xml" ContentType="application/vnd.openxmlformats-officedocument.drawing+xml"/>
  <Override PartName="/xl/comments8.xml" ContentType="application/vnd.openxmlformats-officedocument.spreadsheetml.comments+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drawings/drawing11.xml" ContentType="application/vnd.openxmlformats-officedocument.drawing+xml"/>
  <Override PartName="/xl/comments9.xml" ContentType="application/vnd.openxmlformats-officedocument.spreadsheetml.comments+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drawings/drawing12.xml" ContentType="application/vnd.openxmlformats-officedocument.drawing+xml"/>
  <Override PartName="/xl/comments10.xml" ContentType="application/vnd.openxmlformats-officedocument.spreadsheetml.comments+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omments11.xml" ContentType="application/vnd.openxmlformats-officedocument.spreadsheetml.comments+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charts/chart321.xml" ContentType="application/vnd.openxmlformats-officedocument.drawingml.chart+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1.xml" ContentType="application/vnd.openxmlformats-officedocument.drawingml.chart+xml"/>
  <Override PartName="/xl/charts/chart332.xml" ContentType="application/vnd.openxmlformats-officedocument.drawingml.chart+xml"/>
  <Override PartName="/xl/charts/chart333.xml" ContentType="application/vnd.openxmlformats-officedocument.drawingml.chart+xml"/>
  <Override PartName="/xl/charts/chart334.xml" ContentType="application/vnd.openxmlformats-officedocument.drawingml.chart+xml"/>
  <Override PartName="/xl/charts/chart335.xml" ContentType="application/vnd.openxmlformats-officedocument.drawingml.chart+xml"/>
  <Override PartName="/xl/charts/chart336.xml" ContentType="application/vnd.openxmlformats-officedocument.drawingml.chart+xml"/>
  <Override PartName="/xl/drawings/drawing15.xml" ContentType="application/vnd.openxmlformats-officedocument.drawing+xml"/>
  <Override PartName="/xl/charts/chart337.xml" ContentType="application/vnd.openxmlformats-officedocument.drawingml.chart+xml"/>
  <Override PartName="/xl/charts/chart338.xml" ContentType="application/vnd.openxmlformats-officedocument.drawingml.chart+xml"/>
  <Override PartName="/xl/charts/chart339.xml" ContentType="application/vnd.openxmlformats-officedocument.drawingml.chart+xml"/>
  <Override PartName="/xl/charts/chart340.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https://imprentanacionalcr-my.sharepoint.com/personal/jcubillo_imprenta_go_cr/Documents/Documents/Documents/Prensa/Documentos 2020/Documentos Sitio Web/"/>
    </mc:Choice>
  </mc:AlternateContent>
  <xr:revisionPtr revIDLastSave="62" documentId="8_{CDCE4AE2-E9BE-4F5B-A514-558B8A790867}" xr6:coauthVersionLast="45" xr6:coauthVersionMax="45" xr10:uidLastSave="{964DC792-D037-4978-9B1B-FB9389F8E2D1}"/>
  <bookViews>
    <workbookView xWindow="5580" yWindow="15" windowWidth="18000" windowHeight="9360"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3" l="1"/>
  <c r="J15" i="3" s="1"/>
  <c r="I16" i="3"/>
  <c r="J16" i="3" s="1"/>
  <c r="I17" i="3"/>
  <c r="J17" i="3" s="1"/>
  <c r="I18" i="3"/>
  <c r="J18" i="3" s="1"/>
  <c r="I19" i="3"/>
  <c r="J19" i="3" s="1"/>
  <c r="I20" i="3"/>
  <c r="J20" i="3" s="1"/>
  <c r="I21" i="3"/>
  <c r="J21" i="3" s="1"/>
  <c r="I22" i="3"/>
  <c r="J22" i="3" s="1"/>
  <c r="I23" i="3"/>
  <c r="J23" i="3" s="1"/>
  <c r="I24" i="3"/>
  <c r="J24" i="3" s="1"/>
  <c r="I25" i="3"/>
  <c r="J25" i="3" s="1"/>
  <c r="H25" i="3" l="1"/>
  <c r="G25" i="3"/>
  <c r="H24" i="3"/>
  <c r="G24" i="3"/>
  <c r="H23" i="3"/>
  <c r="G23" i="3"/>
  <c r="H22" i="3"/>
  <c r="G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D16" i="8" s="1"/>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D13" i="8" s="1"/>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D12" i="8" s="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D11" i="8" s="1"/>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7"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I13" i="8" s="1"/>
  <c r="G27" i="24"/>
  <c r="H14" i="8" s="1"/>
  <c r="K14" i="8" s="1"/>
  <c r="L14" i="8" s="1"/>
  <c r="I27" i="24"/>
  <c r="J14" i="8" s="1"/>
  <c r="H27" i="24"/>
  <c r="G27" i="19"/>
  <c r="H16" i="8" s="1"/>
  <c r="K16" i="8" s="1"/>
  <c r="L16" i="8" s="1"/>
  <c r="H27" i="26"/>
  <c r="I17" i="8" s="1"/>
  <c r="G27" i="25"/>
  <c r="H18" i="8" s="1"/>
  <c r="K18" i="8" s="1"/>
  <c r="L18" i="8" s="1"/>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<sst xmlns="http://schemas.openxmlformats.org/spreadsheetml/2006/main" count="593" uniqueCount="147">
  <si>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</si>
  <si>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</si>
  <si>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</si>
  <si>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</si>
  <si>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</si>
  <si>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</si>
  <si>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</si>
  <si>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</si>
  <si>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</si>
  <si>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</si>
  <si>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</si>
  <si>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</si>
  <si>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</si>
  <si>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</si>
  <si>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</si>
  <si>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</si>
  <si>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</si>
  <si>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</si>
  <si>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</si>
  <si>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</si>
  <si>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</si>
  <si>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</si>
  <si>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</si>
  <si>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</si>
  <si>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</si>
  <si>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</si>
  <si>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</si>
  <si>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</si>
  <si>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</si>
  <si>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</si>
  <si>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</si>
  <si>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</si>
  <si>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</si>
  <si>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</si>
  <si>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</si>
  <si>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</si>
  <si>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</si>
  <si>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</si>
  <si>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</si>
  <si>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</si>
  <si>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</si>
  <si>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</si>
  <si>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</si>
  <si>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</si>
  <si>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</si>
  <si>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</si>
  <si>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</si>
  <si>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</si>
  <si>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</si>
  <si>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</si>
  <si>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</si>
  <si>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</si>
  <si>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</si>
  <si>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</si>
  <si>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</si>
  <si>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</si>
  <si>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</si>
  <si>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</si>
  <si>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</si>
  <si>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</si>
  <si>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</si>
  <si>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</si>
  <si>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</si>
  <si>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</si>
  <si>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</si>
  <si>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</si>
  <si>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</si>
  <si>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</si>
  <si>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</si>
  <si>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</si>
  <si>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</si>
  <si>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</si>
  <si>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</si>
  <si>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</si>
  <si>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</si>
  <si>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</si>
  <si>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</si>
  <si>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</si>
  <si>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</si>
  <si>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</si>
  <si>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</si>
  <si>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</si>
  <si>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</si>
  <si>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</si>
  <si>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</si>
  <si>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</si>
  <si>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</si>
  <si>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</si>
  <si>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</si>
  <si>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</si>
  <si>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</si>
  <si>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</si>
  <si>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</si>
  <si>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</si>
  <si>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</si>
  <si>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</si>
  <si>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</si>
  <si>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</si>
  <si>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</si>
  <si>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</si>
  <si>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</si>
  <si>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</si>
  <si>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</si>
  <si>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</si>
  <si>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</si>
  <si>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</si>
  <si>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</si>
  <si>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</si>
  <si>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</si>
  <si>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</si>
  <si>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</si>
  <si>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</si>
  <si>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</si>
  <si>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</si>
  <si>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</si>
  <si>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</si>
  <si>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</si>
  <si>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</si>
  <si>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</si>
  <si>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</si>
  <si>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</si>
  <si>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</si>
  <si>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</si>
  <si>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</si>
  <si>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</si>
  <si>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</si>
  <si>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</si>
  <si>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</si>
  <si>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</si>
  <si>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</si>
  <si>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</si>
  <si>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Año de referencia del factor:</t>
  </si>
  <si>
    <t>Uso de electricidad</t>
  </si>
  <si>
    <t>Instito Meteorológico Nacional (2017)</t>
  </si>
  <si>
    <t>Año 2016</t>
  </si>
  <si>
    <t>http://cglobal.imn.ac.cr/sites/default/files/documentos/factoresemision-gei-2017.pdf</t>
  </si>
  <si>
    <t>Imprenta Nacional</t>
  </si>
  <si>
    <t>Lic. Carlos Andrés Torres Salas</t>
  </si>
  <si>
    <t>Dirección General</t>
  </si>
  <si>
    <t>Yenory Carrillo Cruz</t>
  </si>
  <si>
    <t>Planificación</t>
  </si>
  <si>
    <t>2296-9570, ext. 148</t>
  </si>
  <si>
    <t>ycarrillo@imprenta.go.cr</t>
  </si>
  <si>
    <t>Isemestre 2018</t>
  </si>
  <si>
    <t>1, N° 941481</t>
  </si>
  <si>
    <t>Setiembre</t>
  </si>
  <si>
    <t>enero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</si>
</sst>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00"/>
    <numFmt numFmtId="166" formatCode="_(* #,##0.000_);_(* \(#,##0.000\);_(* &quot;-&quot;??_);_(@_)"/>
    <numFmt numFmtId="167" formatCode="&quot;₡&quot;#,##0"/>
    <numFmt numFmtId="168" formatCode="0.000"/>
    <numFmt numFmtId="169" formatCode="0.0000"/>
  </numFmts>
  <fonts count="24"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164"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2">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6" fontId="2" fillId="4" borderId="1" xfId="1" applyNumberFormat="1" applyFont="1" applyFill="1" applyBorder="1" applyAlignment="1" applyProtection="1">
      <alignment horizontal="center" vertical="center" wrapText="1"/>
    </xf>
    <xf numFmtId="166"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7" fontId="18" fillId="3" borderId="1" xfId="0" applyNumberFormat="1" applyFont="1" applyFill="1" applyBorder="1" applyAlignment="1" applyProtection="1">
      <alignment horizontal="center" vertical="center" wrapText="1"/>
    </xf>
    <xf numFmtId="167" fontId="19" fillId="6" borderId="1" xfId="0" applyNumberFormat="1" applyFont="1" applyFill="1" applyBorder="1" applyAlignment="1" applyProtection="1">
      <alignment horizontal="center" vertical="center" wrapText="1"/>
    </xf>
    <xf numFmtId="167" fontId="0" fillId="2" borderId="1" xfId="0" applyNumberFormat="1" applyFill="1" applyBorder="1" applyAlignment="1" applyProtection="1">
      <alignment horizontal="center" vertical="center" wrapText="1"/>
      <protection locked="0"/>
    </xf>
    <xf numFmtId="167" fontId="2" fillId="4" borderId="1" xfId="1" applyNumberFormat="1" applyFont="1" applyFill="1" applyBorder="1" applyAlignment="1" applyProtection="1">
      <alignment horizontal="center" vertical="center" wrapText="1"/>
    </xf>
    <xf numFmtId="167" fontId="8" fillId="3" borderId="1" xfId="0" applyNumberFormat="1" applyFont="1" applyFill="1" applyBorder="1" applyAlignment="1" applyProtection="1">
      <alignment horizontal="center" vertical="center" wrapText="1"/>
    </xf>
    <xf numFmtId="167"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5"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8"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9" fontId="2" fillId="4" borderId="1" xfId="1" applyNumberFormat="1" applyFont="1" applyFill="1" applyBorder="1" applyAlignment="1" applyProtection="1">
      <alignment horizontal="center" vertical="center" wrapText="1"/>
    </xf>
    <xf numFmtId="0" fontId="11" fillId="2" borderId="0" xfId="0" applyFont="1" applyFill="1" applyAlignment="1" applyProtection="1">
      <alignment horizontal="left" vertical="top" wrapText="1"/>
    </xf>
    <xf numFmtId="0" fontId="4" fillId="2" borderId="0" xfId="0" applyFont="1" applyFill="1" applyAlignment="1" applyProtection="1">
      <alignment horizontal="center" vertical="center"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0" xfId="0" applyFont="1" applyFill="1" applyAlignment="1" applyProtection="1">
      <alignment horizontal="left" vertical="top"/>
    </xf>
    <xf numFmtId="165" fontId="11" fillId="2" borderId="0" xfId="0" applyNumberFormat="1" applyFont="1" applyFill="1" applyAlignment="1" applyProtection="1">
      <alignment horizontal="left" vertical="top"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0" xfId="0" applyFont="1" applyFill="1" applyAlignment="1" applyProtection="1">
      <alignment horizontal="left" vertical="top" wrapText="1"/>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center" vertical="center" wrapText="1"/>
      <protection locked="0"/>
    </xf>
    <xf numFmtId="0" fontId="23" fillId="5" borderId="0" xfId="2" applyFill="1" applyBorder="1" applyAlignment="1" applyProtection="1">
      <alignment vertical="center" wrapText="1"/>
      <protection locked="0"/>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2" fillId="2" borderId="0" xfId="0" applyFont="1" applyFill="1" applyAlignment="1" applyProtection="1">
      <alignment horizontal="left"/>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1'!$B$14:$B$25</c:f>
              <c:numCache>
                <c:formatCode>General</c:formatCode>
                <c:ptCount val="12"/>
                <c:pt idx="0">
                  <c:v>44871</c:v>
                </c:pt>
                <c:pt idx="1">
                  <c:v>41367</c:v>
                </c:pt>
                <c:pt idx="2">
                  <c:v>36579</c:v>
                </c:pt>
                <c:pt idx="3">
                  <c:v>33061</c:v>
                </c:pt>
                <c:pt idx="4">
                  <c:v>38133</c:v>
                </c:pt>
                <c:pt idx="5">
                  <c:v>34956</c:v>
                </c:pt>
                <c:pt idx="6">
                  <c:v>41910</c:v>
                </c:pt>
                <c:pt idx="7">
                  <c:v>41546</c:v>
                </c:pt>
                <c:pt idx="8">
                  <c:v>46504</c:v>
                </c:pt>
                <c:pt idx="9">
                  <c:v>47394</c:v>
                </c:pt>
                <c:pt idx="10">
                  <c:v>48784</c:v>
                </c:pt>
                <c:pt idx="11">
                  <c:v>39610</c:v>
                </c:pt>
              </c:numCache>
            </c:numRef>
          </c:val>
          <c:extLst>
            <c:ext xmlns:c16="http://schemas.microsoft.com/office/drawing/2014/chart" uri="{C3380CC4-5D6E-409C-BE32-E72D297353CC}">
              <c16:uniqueId val="{00000000-B353-47CD-AFF9-C2974DA3C8B1}"/>
            </c:ext>
          </c:extLst>
        </c:ser>
        <c:dLbls>
          <c:showLegendKey val="0"/>
          <c:showVal val="0"/>
          <c:showCatName val="0"/>
          <c:showSerName val="0"/>
          <c:showPercent val="0"/>
          <c:showBubbleSize val="0"/>
        </c:dLbls>
        <c:gapWidth val="150"/>
        <c:overlap val="100"/>
        <c:axId val="521231864"/>
        <c:axId val="521232648"/>
      </c:barChart>
      <c:catAx>
        <c:axId val="521231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2648"/>
        <c:crosses val="autoZero"/>
        <c:auto val="1"/>
        <c:lblAlgn val="ctr"/>
        <c:lblOffset val="100"/>
        <c:noMultiLvlLbl val="0"/>
      </c:catAx>
      <c:valAx>
        <c:axId val="521232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25-45F3-92AD-9BF7BFE37A82}"/>
            </c:ext>
          </c:extLst>
        </c:ser>
        <c:dLbls>
          <c:showLegendKey val="0"/>
          <c:showVal val="0"/>
          <c:showCatName val="0"/>
          <c:showSerName val="0"/>
          <c:showPercent val="0"/>
          <c:showBubbleSize val="0"/>
        </c:dLbls>
        <c:gapWidth val="150"/>
        <c:overlap val="100"/>
        <c:axId val="521242840"/>
        <c:axId val="521243232"/>
      </c:barChart>
      <c:catAx>
        <c:axId val="521242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3232"/>
        <c:crosses val="autoZero"/>
        <c:auto val="1"/>
        <c:lblAlgn val="ctr"/>
        <c:lblOffset val="100"/>
        <c:noMultiLvlLbl val="0"/>
      </c:catAx>
      <c:valAx>
        <c:axId val="521243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2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BD-4D0E-AAFC-70B9E075836A}"/>
            </c:ext>
          </c:extLst>
        </c:ser>
        <c:dLbls>
          <c:showLegendKey val="0"/>
          <c:showVal val="0"/>
          <c:showCatName val="0"/>
          <c:showSerName val="0"/>
          <c:showPercent val="0"/>
          <c:showBubbleSize val="0"/>
        </c:dLbls>
        <c:gapWidth val="150"/>
        <c:overlap val="100"/>
        <c:axId val="528013344"/>
        <c:axId val="528013736"/>
      </c:barChart>
      <c:catAx>
        <c:axId val="528013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3736"/>
        <c:crosses val="autoZero"/>
        <c:auto val="1"/>
        <c:lblAlgn val="ctr"/>
        <c:lblOffset val="100"/>
        <c:noMultiLvlLbl val="0"/>
      </c:catAx>
      <c:valAx>
        <c:axId val="528013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3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A5-44A8-8D40-4DA7D1A79145}"/>
            </c:ext>
          </c:extLst>
        </c:ser>
        <c:dLbls>
          <c:showLegendKey val="0"/>
          <c:showVal val="0"/>
          <c:showCatName val="0"/>
          <c:showSerName val="0"/>
          <c:showPercent val="0"/>
          <c:showBubbleSize val="0"/>
        </c:dLbls>
        <c:gapWidth val="150"/>
        <c:overlap val="100"/>
        <c:axId val="528014520"/>
        <c:axId val="528014912"/>
      </c:barChart>
      <c:catAx>
        <c:axId val="528014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4912"/>
        <c:crosses val="autoZero"/>
        <c:auto val="1"/>
        <c:lblAlgn val="ctr"/>
        <c:lblOffset val="100"/>
        <c:noMultiLvlLbl val="0"/>
      </c:catAx>
      <c:valAx>
        <c:axId val="528014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4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84-43B9-9217-8611700797DB}"/>
            </c:ext>
          </c:extLst>
        </c:ser>
        <c:dLbls>
          <c:showLegendKey val="0"/>
          <c:showVal val="0"/>
          <c:showCatName val="0"/>
          <c:showSerName val="0"/>
          <c:showPercent val="0"/>
          <c:showBubbleSize val="0"/>
        </c:dLbls>
        <c:gapWidth val="150"/>
        <c:overlap val="100"/>
        <c:axId val="528015696"/>
        <c:axId val="528016088"/>
      </c:barChart>
      <c:catAx>
        <c:axId val="528015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6088"/>
        <c:crosses val="autoZero"/>
        <c:auto val="1"/>
        <c:lblAlgn val="ctr"/>
        <c:lblOffset val="100"/>
        <c:noMultiLvlLbl val="0"/>
      </c:catAx>
      <c:valAx>
        <c:axId val="528016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5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484-4EB3-B0E1-CE8F668FAF76}"/>
            </c:ext>
          </c:extLst>
        </c:ser>
        <c:dLbls>
          <c:showLegendKey val="0"/>
          <c:showVal val="0"/>
          <c:showCatName val="0"/>
          <c:showSerName val="0"/>
          <c:showPercent val="0"/>
          <c:showBubbleSize val="0"/>
        </c:dLbls>
        <c:gapWidth val="150"/>
        <c:overlap val="100"/>
        <c:axId val="528016872"/>
        <c:axId val="528017264"/>
      </c:barChart>
      <c:catAx>
        <c:axId val="528016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7264"/>
        <c:crosses val="autoZero"/>
        <c:auto val="1"/>
        <c:lblAlgn val="ctr"/>
        <c:lblOffset val="100"/>
        <c:noMultiLvlLbl val="0"/>
      </c:catAx>
      <c:valAx>
        <c:axId val="528017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6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7AC5-45E2-BE07-AB34F047C883}"/>
            </c:ext>
          </c:extLst>
        </c:ser>
        <c:dLbls>
          <c:showLegendKey val="0"/>
          <c:showVal val="0"/>
          <c:showCatName val="0"/>
          <c:showSerName val="0"/>
          <c:showPercent val="0"/>
          <c:showBubbleSize val="0"/>
        </c:dLbls>
        <c:gapWidth val="150"/>
        <c:overlap val="100"/>
        <c:axId val="528018440"/>
        <c:axId val="528018832"/>
      </c:barChart>
      <c:catAx>
        <c:axId val="528018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8832"/>
        <c:crosses val="autoZero"/>
        <c:auto val="1"/>
        <c:lblAlgn val="ctr"/>
        <c:lblOffset val="100"/>
        <c:noMultiLvlLbl val="0"/>
      </c:catAx>
      <c:valAx>
        <c:axId val="528018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8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478E-42D5-B464-23768EA22DA7}"/>
            </c:ext>
          </c:extLst>
        </c:ser>
        <c:dLbls>
          <c:showLegendKey val="0"/>
          <c:showVal val="0"/>
          <c:showCatName val="0"/>
          <c:showSerName val="0"/>
          <c:showPercent val="0"/>
          <c:showBubbleSize val="0"/>
        </c:dLbls>
        <c:gapWidth val="150"/>
        <c:overlap val="100"/>
        <c:axId val="528019224"/>
        <c:axId val="528019616"/>
      </c:barChart>
      <c:catAx>
        <c:axId val="52801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9616"/>
        <c:crosses val="autoZero"/>
        <c:auto val="1"/>
        <c:lblAlgn val="ctr"/>
        <c:lblOffset val="100"/>
        <c:noMultiLvlLbl val="0"/>
      </c:catAx>
      <c:valAx>
        <c:axId val="52801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E8-41AE-AF03-6B9CB0C418D5}"/>
            </c:ext>
          </c:extLst>
        </c:ser>
        <c:dLbls>
          <c:showLegendKey val="0"/>
          <c:showVal val="0"/>
          <c:showCatName val="0"/>
          <c:showSerName val="0"/>
          <c:showPercent val="0"/>
          <c:showBubbleSize val="0"/>
        </c:dLbls>
        <c:gapWidth val="150"/>
        <c:overlap val="100"/>
        <c:axId val="528020400"/>
        <c:axId val="528020792"/>
      </c:barChart>
      <c:catAx>
        <c:axId val="52802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0792"/>
        <c:crosses val="autoZero"/>
        <c:auto val="1"/>
        <c:lblAlgn val="ctr"/>
        <c:lblOffset val="100"/>
        <c:noMultiLvlLbl val="0"/>
      </c:catAx>
      <c:valAx>
        <c:axId val="52802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F91-4F45-9AEF-1BD5F4C06ACD}"/>
            </c:ext>
          </c:extLst>
        </c:ser>
        <c:dLbls>
          <c:showLegendKey val="0"/>
          <c:showVal val="0"/>
          <c:showCatName val="0"/>
          <c:showSerName val="0"/>
          <c:showPercent val="0"/>
          <c:showBubbleSize val="0"/>
        </c:dLbls>
        <c:gapWidth val="150"/>
        <c:overlap val="100"/>
        <c:axId val="528021576"/>
        <c:axId val="528021968"/>
      </c:barChart>
      <c:catAx>
        <c:axId val="52802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1968"/>
        <c:crosses val="autoZero"/>
        <c:auto val="1"/>
        <c:lblAlgn val="ctr"/>
        <c:lblOffset val="100"/>
        <c:noMultiLvlLbl val="0"/>
      </c:catAx>
      <c:valAx>
        <c:axId val="52802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38-4858-8FB9-A67166A90D36}"/>
            </c:ext>
          </c:extLst>
        </c:ser>
        <c:dLbls>
          <c:showLegendKey val="0"/>
          <c:showVal val="0"/>
          <c:showCatName val="0"/>
          <c:showSerName val="0"/>
          <c:showPercent val="0"/>
          <c:showBubbleSize val="0"/>
        </c:dLbls>
        <c:gapWidth val="150"/>
        <c:overlap val="100"/>
        <c:axId val="528022752"/>
        <c:axId val="528023144"/>
      </c:barChart>
      <c:catAx>
        <c:axId val="52802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3144"/>
        <c:crosses val="autoZero"/>
        <c:auto val="1"/>
        <c:lblAlgn val="ctr"/>
        <c:lblOffset val="100"/>
        <c:noMultiLvlLbl val="0"/>
      </c:catAx>
      <c:valAx>
        <c:axId val="52802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1EF5-4E6B-8F0C-2D43A126A611}"/>
            </c:ext>
          </c:extLst>
        </c:ser>
        <c:dLbls>
          <c:showLegendKey val="0"/>
          <c:showVal val="0"/>
          <c:showCatName val="0"/>
          <c:showSerName val="0"/>
          <c:showPercent val="0"/>
          <c:showBubbleSize val="0"/>
        </c:dLbls>
        <c:gapWidth val="150"/>
        <c:overlap val="100"/>
        <c:axId val="528023928"/>
        <c:axId val="528024320"/>
      </c:barChart>
      <c:catAx>
        <c:axId val="52802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4320"/>
        <c:crosses val="autoZero"/>
        <c:auto val="1"/>
        <c:lblAlgn val="ctr"/>
        <c:lblOffset val="100"/>
        <c:noMultiLvlLbl val="0"/>
      </c:catAx>
      <c:valAx>
        <c:axId val="52802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53-45B3-A006-2913105592F7}"/>
            </c:ext>
          </c:extLst>
        </c:ser>
        <c:dLbls>
          <c:showLegendKey val="0"/>
          <c:showVal val="0"/>
          <c:showCatName val="0"/>
          <c:showSerName val="0"/>
          <c:showPercent val="0"/>
          <c:showBubbleSize val="0"/>
        </c:dLbls>
        <c:gapWidth val="150"/>
        <c:overlap val="100"/>
        <c:axId val="521244016"/>
        <c:axId val="521244408"/>
      </c:barChart>
      <c:catAx>
        <c:axId val="521244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4408"/>
        <c:crosses val="autoZero"/>
        <c:auto val="1"/>
        <c:lblAlgn val="ctr"/>
        <c:lblOffset val="100"/>
        <c:noMultiLvlLbl val="0"/>
      </c:catAx>
      <c:valAx>
        <c:axId val="521244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65BC-4B41-A6F1-74A078DA3875}"/>
            </c:ext>
          </c:extLst>
        </c:ser>
        <c:dLbls>
          <c:showLegendKey val="0"/>
          <c:showVal val="0"/>
          <c:showCatName val="0"/>
          <c:showSerName val="0"/>
          <c:showPercent val="0"/>
          <c:showBubbleSize val="0"/>
        </c:dLbls>
        <c:gapWidth val="150"/>
        <c:overlap val="100"/>
        <c:axId val="528025104"/>
        <c:axId val="528025496"/>
      </c:barChart>
      <c:catAx>
        <c:axId val="52802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5496"/>
        <c:crosses val="autoZero"/>
        <c:auto val="1"/>
        <c:lblAlgn val="ctr"/>
        <c:lblOffset val="100"/>
        <c:noMultiLvlLbl val="0"/>
      </c:catAx>
      <c:valAx>
        <c:axId val="52802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DDB7-4D20-919B-DCDAEA5D315D}"/>
            </c:ext>
          </c:extLst>
        </c:ser>
        <c:dLbls>
          <c:showLegendKey val="0"/>
          <c:showVal val="0"/>
          <c:showCatName val="0"/>
          <c:showSerName val="0"/>
          <c:showPercent val="0"/>
          <c:showBubbleSize val="0"/>
        </c:dLbls>
        <c:gapWidth val="150"/>
        <c:overlap val="100"/>
        <c:axId val="528026280"/>
        <c:axId val="528026672"/>
      </c:barChart>
      <c:catAx>
        <c:axId val="52802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6672"/>
        <c:crosses val="autoZero"/>
        <c:auto val="1"/>
        <c:lblAlgn val="ctr"/>
        <c:lblOffset val="100"/>
        <c:noMultiLvlLbl val="0"/>
      </c:catAx>
      <c:valAx>
        <c:axId val="52802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54-48DE-B9F0-CE518BAA7683}"/>
            </c:ext>
          </c:extLst>
        </c:ser>
        <c:dLbls>
          <c:showLegendKey val="0"/>
          <c:showVal val="0"/>
          <c:showCatName val="0"/>
          <c:showSerName val="0"/>
          <c:showPercent val="0"/>
          <c:showBubbleSize val="0"/>
        </c:dLbls>
        <c:gapWidth val="150"/>
        <c:overlap val="100"/>
        <c:axId val="528027456"/>
        <c:axId val="528027848"/>
      </c:barChart>
      <c:catAx>
        <c:axId val="52802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7848"/>
        <c:crosses val="autoZero"/>
        <c:auto val="1"/>
        <c:lblAlgn val="ctr"/>
        <c:lblOffset val="100"/>
        <c:noMultiLvlLbl val="0"/>
      </c:catAx>
      <c:valAx>
        <c:axId val="52802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27-4D66-9C38-FF6C7AD5993D}"/>
            </c:ext>
          </c:extLst>
        </c:ser>
        <c:dLbls>
          <c:showLegendKey val="0"/>
          <c:showVal val="0"/>
          <c:showCatName val="0"/>
          <c:showSerName val="0"/>
          <c:showPercent val="0"/>
          <c:showBubbleSize val="0"/>
        </c:dLbls>
        <c:gapWidth val="150"/>
        <c:overlap val="100"/>
        <c:axId val="528028632"/>
        <c:axId val="528029024"/>
      </c:barChart>
      <c:catAx>
        <c:axId val="52802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9024"/>
        <c:crosses val="autoZero"/>
        <c:auto val="1"/>
        <c:lblAlgn val="ctr"/>
        <c:lblOffset val="100"/>
        <c:noMultiLvlLbl val="0"/>
      </c:catAx>
      <c:valAx>
        <c:axId val="5280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41D-49D5-ACD7-36736C0E56BB}"/>
            </c:ext>
          </c:extLst>
        </c:ser>
        <c:dLbls>
          <c:showLegendKey val="0"/>
          <c:showVal val="0"/>
          <c:showCatName val="0"/>
          <c:showSerName val="0"/>
          <c:showPercent val="0"/>
          <c:showBubbleSize val="0"/>
        </c:dLbls>
        <c:gapWidth val="150"/>
        <c:overlap val="100"/>
        <c:axId val="528029808"/>
        <c:axId val="528030200"/>
      </c:barChart>
      <c:catAx>
        <c:axId val="52802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0200"/>
        <c:crosses val="autoZero"/>
        <c:auto val="1"/>
        <c:lblAlgn val="ctr"/>
        <c:lblOffset val="100"/>
        <c:noMultiLvlLbl val="0"/>
      </c:catAx>
      <c:valAx>
        <c:axId val="52803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E87-41E5-A62F-A880AB065A74}"/>
            </c:ext>
          </c:extLst>
        </c:ser>
        <c:dLbls>
          <c:showLegendKey val="0"/>
          <c:showVal val="0"/>
          <c:showCatName val="0"/>
          <c:showSerName val="0"/>
          <c:showPercent val="0"/>
          <c:showBubbleSize val="0"/>
        </c:dLbls>
        <c:gapWidth val="150"/>
        <c:overlap val="100"/>
        <c:axId val="528030984"/>
        <c:axId val="528031376"/>
      </c:barChart>
      <c:catAx>
        <c:axId val="52803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1376"/>
        <c:crosses val="autoZero"/>
        <c:auto val="1"/>
        <c:lblAlgn val="ctr"/>
        <c:lblOffset val="100"/>
        <c:noMultiLvlLbl val="0"/>
      </c:catAx>
      <c:valAx>
        <c:axId val="52803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D1BC-40B2-B08E-342C712E6AAA}"/>
            </c:ext>
          </c:extLst>
        </c:ser>
        <c:dLbls>
          <c:showLegendKey val="0"/>
          <c:showVal val="0"/>
          <c:showCatName val="0"/>
          <c:showSerName val="0"/>
          <c:showPercent val="0"/>
          <c:showBubbleSize val="0"/>
        </c:dLbls>
        <c:gapWidth val="150"/>
        <c:overlap val="100"/>
        <c:axId val="528032160"/>
        <c:axId val="528032552"/>
      </c:barChart>
      <c:catAx>
        <c:axId val="52803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2552"/>
        <c:crosses val="autoZero"/>
        <c:auto val="1"/>
        <c:lblAlgn val="ctr"/>
        <c:lblOffset val="100"/>
        <c:noMultiLvlLbl val="0"/>
      </c:catAx>
      <c:valAx>
        <c:axId val="52803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456C-4093-BD1B-65675A8B8652}"/>
            </c:ext>
          </c:extLst>
        </c:ser>
        <c:dLbls>
          <c:showLegendKey val="0"/>
          <c:showVal val="0"/>
          <c:showCatName val="0"/>
          <c:showSerName val="0"/>
          <c:showPercent val="0"/>
          <c:showBubbleSize val="0"/>
        </c:dLbls>
        <c:gapWidth val="150"/>
        <c:overlap val="100"/>
        <c:axId val="528033336"/>
        <c:axId val="528033728"/>
      </c:barChart>
      <c:catAx>
        <c:axId val="52803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3728"/>
        <c:crosses val="autoZero"/>
        <c:auto val="1"/>
        <c:lblAlgn val="ctr"/>
        <c:lblOffset val="100"/>
        <c:noMultiLvlLbl val="0"/>
      </c:catAx>
      <c:valAx>
        <c:axId val="52803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DC-4EC3-B616-0DAACF4B0FC6}"/>
            </c:ext>
          </c:extLst>
        </c:ser>
        <c:dLbls>
          <c:showLegendKey val="0"/>
          <c:showVal val="0"/>
          <c:showCatName val="0"/>
          <c:showSerName val="0"/>
          <c:showPercent val="0"/>
          <c:showBubbleSize val="0"/>
        </c:dLbls>
        <c:gapWidth val="150"/>
        <c:overlap val="100"/>
        <c:axId val="528034512"/>
        <c:axId val="528034904"/>
      </c:barChart>
      <c:catAx>
        <c:axId val="52803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4904"/>
        <c:crosses val="autoZero"/>
        <c:auto val="1"/>
        <c:lblAlgn val="ctr"/>
        <c:lblOffset val="100"/>
        <c:noMultiLvlLbl val="0"/>
      </c:catAx>
      <c:valAx>
        <c:axId val="52803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D5-4CF3-9E11-FBDE1FC39BBF}"/>
            </c:ext>
          </c:extLst>
        </c:ser>
        <c:dLbls>
          <c:showLegendKey val="0"/>
          <c:showVal val="0"/>
          <c:showCatName val="0"/>
          <c:showSerName val="0"/>
          <c:showPercent val="0"/>
          <c:showBubbleSize val="0"/>
        </c:dLbls>
        <c:gapWidth val="150"/>
        <c:overlap val="100"/>
        <c:axId val="528035688"/>
        <c:axId val="528036080"/>
      </c:barChart>
      <c:catAx>
        <c:axId val="52803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6080"/>
        <c:crosses val="autoZero"/>
        <c:auto val="1"/>
        <c:lblAlgn val="ctr"/>
        <c:lblOffset val="100"/>
        <c:noMultiLvlLbl val="0"/>
      </c:catAx>
      <c:valAx>
        <c:axId val="52803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8B3-46A6-9D0C-36247D5278D1}"/>
            </c:ext>
          </c:extLst>
        </c:ser>
        <c:dLbls>
          <c:showLegendKey val="0"/>
          <c:showVal val="0"/>
          <c:showCatName val="0"/>
          <c:showSerName val="0"/>
          <c:showPercent val="0"/>
          <c:showBubbleSize val="0"/>
        </c:dLbls>
        <c:gapWidth val="150"/>
        <c:overlap val="100"/>
        <c:axId val="521245192"/>
        <c:axId val="521245584"/>
      </c:barChart>
      <c:catAx>
        <c:axId val="521245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5584"/>
        <c:crosses val="autoZero"/>
        <c:auto val="1"/>
        <c:lblAlgn val="ctr"/>
        <c:lblOffset val="100"/>
        <c:noMultiLvlLbl val="0"/>
      </c:catAx>
      <c:valAx>
        <c:axId val="521245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5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52-4CC6-9B4C-FD2B0BBC3DF0}"/>
            </c:ext>
          </c:extLst>
        </c:ser>
        <c:dLbls>
          <c:showLegendKey val="0"/>
          <c:showVal val="0"/>
          <c:showCatName val="0"/>
          <c:showSerName val="0"/>
          <c:showPercent val="0"/>
          <c:showBubbleSize val="0"/>
        </c:dLbls>
        <c:gapWidth val="150"/>
        <c:overlap val="100"/>
        <c:axId val="528036864"/>
        <c:axId val="528037256"/>
      </c:barChart>
      <c:catAx>
        <c:axId val="52803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7256"/>
        <c:crosses val="autoZero"/>
        <c:auto val="1"/>
        <c:lblAlgn val="ctr"/>
        <c:lblOffset val="100"/>
        <c:noMultiLvlLbl val="0"/>
      </c:catAx>
      <c:valAx>
        <c:axId val="52803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42B1-475F-9526-7600945C1600}"/>
            </c:ext>
          </c:extLst>
        </c:ser>
        <c:dLbls>
          <c:showLegendKey val="0"/>
          <c:showVal val="0"/>
          <c:showCatName val="0"/>
          <c:showSerName val="0"/>
          <c:showPercent val="0"/>
          <c:showBubbleSize val="0"/>
        </c:dLbls>
        <c:gapWidth val="150"/>
        <c:overlap val="100"/>
        <c:axId val="528038040"/>
        <c:axId val="528038432"/>
      </c:barChart>
      <c:catAx>
        <c:axId val="52803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8432"/>
        <c:crosses val="autoZero"/>
        <c:auto val="1"/>
        <c:lblAlgn val="ctr"/>
        <c:lblOffset val="100"/>
        <c:noMultiLvlLbl val="0"/>
      </c:catAx>
      <c:valAx>
        <c:axId val="52803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11B7-4C57-829A-53B4FF3867B8}"/>
            </c:ext>
          </c:extLst>
        </c:ser>
        <c:dLbls>
          <c:showLegendKey val="0"/>
          <c:showVal val="0"/>
          <c:showCatName val="0"/>
          <c:showSerName val="0"/>
          <c:showPercent val="0"/>
          <c:showBubbleSize val="0"/>
        </c:dLbls>
        <c:gapWidth val="150"/>
        <c:overlap val="100"/>
        <c:axId val="528039216"/>
        <c:axId val="528039608"/>
      </c:barChart>
      <c:catAx>
        <c:axId val="52803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9608"/>
        <c:crosses val="autoZero"/>
        <c:auto val="1"/>
        <c:lblAlgn val="ctr"/>
        <c:lblOffset val="100"/>
        <c:noMultiLvlLbl val="0"/>
      </c:catAx>
      <c:valAx>
        <c:axId val="52803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6E10-4C63-88BE-49603FB66173}"/>
            </c:ext>
          </c:extLst>
        </c:ser>
        <c:dLbls>
          <c:showLegendKey val="0"/>
          <c:showVal val="0"/>
          <c:showCatName val="0"/>
          <c:showSerName val="0"/>
          <c:showPercent val="0"/>
          <c:showBubbleSize val="0"/>
        </c:dLbls>
        <c:gapWidth val="150"/>
        <c:overlap val="100"/>
        <c:axId val="528040392"/>
        <c:axId val="528040784"/>
      </c:barChart>
      <c:catAx>
        <c:axId val="52804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0784"/>
        <c:crosses val="autoZero"/>
        <c:auto val="1"/>
        <c:lblAlgn val="ctr"/>
        <c:lblOffset val="100"/>
        <c:noMultiLvlLbl val="0"/>
      </c:catAx>
      <c:valAx>
        <c:axId val="52804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30-4222-8CC2-3A01F2A662DB}"/>
            </c:ext>
          </c:extLst>
        </c:ser>
        <c:dLbls>
          <c:showLegendKey val="0"/>
          <c:showVal val="0"/>
          <c:showCatName val="0"/>
          <c:showSerName val="0"/>
          <c:showPercent val="0"/>
          <c:showBubbleSize val="0"/>
        </c:dLbls>
        <c:gapWidth val="150"/>
        <c:overlap val="100"/>
        <c:axId val="528041568"/>
        <c:axId val="528041960"/>
      </c:barChart>
      <c:catAx>
        <c:axId val="52804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1960"/>
        <c:crosses val="autoZero"/>
        <c:auto val="1"/>
        <c:lblAlgn val="ctr"/>
        <c:lblOffset val="100"/>
        <c:noMultiLvlLbl val="0"/>
      </c:catAx>
      <c:valAx>
        <c:axId val="52804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833-4D24-9385-11128E48A97C}"/>
            </c:ext>
          </c:extLst>
        </c:ser>
        <c:dLbls>
          <c:showLegendKey val="0"/>
          <c:showVal val="0"/>
          <c:showCatName val="0"/>
          <c:showSerName val="0"/>
          <c:showPercent val="0"/>
          <c:showBubbleSize val="0"/>
        </c:dLbls>
        <c:gapWidth val="150"/>
        <c:overlap val="100"/>
        <c:axId val="528042744"/>
        <c:axId val="528043136"/>
      </c:barChart>
      <c:catAx>
        <c:axId val="52804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3136"/>
        <c:crosses val="autoZero"/>
        <c:auto val="1"/>
        <c:lblAlgn val="ctr"/>
        <c:lblOffset val="100"/>
        <c:noMultiLvlLbl val="0"/>
      </c:catAx>
      <c:valAx>
        <c:axId val="52804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FD-4C89-A95E-C63CDF6E4639}"/>
            </c:ext>
          </c:extLst>
        </c:ser>
        <c:dLbls>
          <c:showLegendKey val="0"/>
          <c:showVal val="0"/>
          <c:showCatName val="0"/>
          <c:showSerName val="0"/>
          <c:showPercent val="0"/>
          <c:showBubbleSize val="0"/>
        </c:dLbls>
        <c:gapWidth val="150"/>
        <c:overlap val="100"/>
        <c:axId val="528043920"/>
        <c:axId val="528044312"/>
      </c:barChart>
      <c:catAx>
        <c:axId val="52804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4312"/>
        <c:crosses val="autoZero"/>
        <c:auto val="1"/>
        <c:lblAlgn val="ctr"/>
        <c:lblOffset val="100"/>
        <c:noMultiLvlLbl val="0"/>
      </c:catAx>
      <c:valAx>
        <c:axId val="52804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018F-4BAC-9919-B1C9F72279EA}"/>
            </c:ext>
          </c:extLst>
        </c:ser>
        <c:dLbls>
          <c:showLegendKey val="0"/>
          <c:showVal val="0"/>
          <c:showCatName val="0"/>
          <c:showSerName val="0"/>
          <c:showPercent val="0"/>
          <c:showBubbleSize val="0"/>
        </c:dLbls>
        <c:gapWidth val="150"/>
        <c:overlap val="100"/>
        <c:axId val="528045096"/>
        <c:axId val="528045488"/>
      </c:barChart>
      <c:catAx>
        <c:axId val="52804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5488"/>
        <c:crosses val="autoZero"/>
        <c:auto val="1"/>
        <c:lblAlgn val="ctr"/>
        <c:lblOffset val="100"/>
        <c:noMultiLvlLbl val="0"/>
      </c:catAx>
      <c:valAx>
        <c:axId val="52804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7EFD-4946-ADD8-649E26FC514E}"/>
            </c:ext>
          </c:extLst>
        </c:ser>
        <c:dLbls>
          <c:showLegendKey val="0"/>
          <c:showVal val="0"/>
          <c:showCatName val="0"/>
          <c:showSerName val="0"/>
          <c:showPercent val="0"/>
          <c:showBubbleSize val="0"/>
        </c:dLbls>
        <c:gapWidth val="150"/>
        <c:overlap val="100"/>
        <c:axId val="528046272"/>
        <c:axId val="528046664"/>
      </c:barChart>
      <c:catAx>
        <c:axId val="52804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6664"/>
        <c:crosses val="autoZero"/>
        <c:auto val="1"/>
        <c:lblAlgn val="ctr"/>
        <c:lblOffset val="100"/>
        <c:noMultiLvlLbl val="0"/>
      </c:catAx>
      <c:valAx>
        <c:axId val="52804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0E22-4425-93DB-2E6E9ED8728F}"/>
            </c:ext>
          </c:extLst>
        </c:ser>
        <c:dLbls>
          <c:showLegendKey val="0"/>
          <c:showVal val="0"/>
          <c:showCatName val="0"/>
          <c:showSerName val="0"/>
          <c:showPercent val="0"/>
          <c:showBubbleSize val="0"/>
        </c:dLbls>
        <c:gapWidth val="150"/>
        <c:overlap val="100"/>
        <c:axId val="528047448"/>
        <c:axId val="528047840"/>
      </c:barChart>
      <c:catAx>
        <c:axId val="52804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7840"/>
        <c:crosses val="autoZero"/>
        <c:auto val="1"/>
        <c:lblAlgn val="ctr"/>
        <c:lblOffset val="100"/>
        <c:noMultiLvlLbl val="0"/>
      </c:catAx>
      <c:valAx>
        <c:axId val="52804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C6AC-438C-ABBA-63AE0ED04D68}"/>
            </c:ext>
          </c:extLst>
        </c:ser>
        <c:dLbls>
          <c:showLegendKey val="0"/>
          <c:showVal val="0"/>
          <c:showCatName val="0"/>
          <c:showSerName val="0"/>
          <c:showPercent val="0"/>
          <c:showBubbleSize val="0"/>
        </c:dLbls>
        <c:gapWidth val="150"/>
        <c:overlap val="100"/>
        <c:axId val="521246368"/>
        <c:axId val="521246760"/>
      </c:barChart>
      <c:catAx>
        <c:axId val="52124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6760"/>
        <c:crosses val="autoZero"/>
        <c:auto val="1"/>
        <c:lblAlgn val="ctr"/>
        <c:lblOffset val="100"/>
        <c:noMultiLvlLbl val="0"/>
      </c:catAx>
      <c:valAx>
        <c:axId val="521246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36-42C9-8A30-3F4E01D20065}"/>
            </c:ext>
          </c:extLst>
        </c:ser>
        <c:dLbls>
          <c:showLegendKey val="0"/>
          <c:showVal val="0"/>
          <c:showCatName val="0"/>
          <c:showSerName val="0"/>
          <c:showPercent val="0"/>
          <c:showBubbleSize val="0"/>
        </c:dLbls>
        <c:gapWidth val="150"/>
        <c:overlap val="100"/>
        <c:axId val="528048624"/>
        <c:axId val="528049016"/>
      </c:barChart>
      <c:catAx>
        <c:axId val="52804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9016"/>
        <c:crosses val="autoZero"/>
        <c:auto val="1"/>
        <c:lblAlgn val="ctr"/>
        <c:lblOffset val="100"/>
        <c:noMultiLvlLbl val="0"/>
      </c:catAx>
      <c:valAx>
        <c:axId val="52804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0A-4016-9B3A-610BFD32442B}"/>
            </c:ext>
          </c:extLst>
        </c:ser>
        <c:dLbls>
          <c:showLegendKey val="0"/>
          <c:showVal val="0"/>
          <c:showCatName val="0"/>
          <c:showSerName val="0"/>
          <c:showPercent val="0"/>
          <c:showBubbleSize val="0"/>
        </c:dLbls>
        <c:gapWidth val="150"/>
        <c:overlap val="100"/>
        <c:axId val="528049800"/>
        <c:axId val="528050192"/>
      </c:barChart>
      <c:catAx>
        <c:axId val="52804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0192"/>
        <c:crosses val="autoZero"/>
        <c:auto val="1"/>
        <c:lblAlgn val="ctr"/>
        <c:lblOffset val="100"/>
        <c:noMultiLvlLbl val="0"/>
      </c:catAx>
      <c:valAx>
        <c:axId val="52805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4E-4439-BB17-D0135A6CFB2B}"/>
            </c:ext>
          </c:extLst>
        </c:ser>
        <c:dLbls>
          <c:showLegendKey val="0"/>
          <c:showVal val="0"/>
          <c:showCatName val="0"/>
          <c:showSerName val="0"/>
          <c:showPercent val="0"/>
          <c:showBubbleSize val="0"/>
        </c:dLbls>
        <c:gapWidth val="150"/>
        <c:overlap val="100"/>
        <c:axId val="528050976"/>
        <c:axId val="528051368"/>
      </c:barChart>
      <c:catAx>
        <c:axId val="52805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1368"/>
        <c:crosses val="autoZero"/>
        <c:auto val="1"/>
        <c:lblAlgn val="ctr"/>
        <c:lblOffset val="100"/>
        <c:noMultiLvlLbl val="0"/>
      </c:catAx>
      <c:valAx>
        <c:axId val="52805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5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CB20-4484-8260-41309D06A3DE}"/>
            </c:ext>
          </c:extLst>
        </c:ser>
        <c:dLbls>
          <c:showLegendKey val="0"/>
          <c:showVal val="0"/>
          <c:showCatName val="0"/>
          <c:showSerName val="0"/>
          <c:showPercent val="0"/>
          <c:showBubbleSize val="0"/>
        </c:dLbls>
        <c:gapWidth val="150"/>
        <c:overlap val="100"/>
        <c:axId val="531439592"/>
        <c:axId val="531439984"/>
      </c:barChart>
      <c:catAx>
        <c:axId val="53143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39984"/>
        <c:crosses val="autoZero"/>
        <c:auto val="1"/>
        <c:lblAlgn val="ctr"/>
        <c:lblOffset val="100"/>
        <c:noMultiLvlLbl val="0"/>
      </c:catAx>
      <c:valAx>
        <c:axId val="53143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3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A356-4DB8-B06A-4419C80022C2}"/>
            </c:ext>
          </c:extLst>
        </c:ser>
        <c:dLbls>
          <c:showLegendKey val="0"/>
          <c:showVal val="0"/>
          <c:showCatName val="0"/>
          <c:showSerName val="0"/>
          <c:showPercent val="0"/>
          <c:showBubbleSize val="0"/>
        </c:dLbls>
        <c:gapWidth val="150"/>
        <c:overlap val="100"/>
        <c:axId val="531440768"/>
        <c:axId val="531441160"/>
      </c:barChart>
      <c:catAx>
        <c:axId val="53144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1160"/>
        <c:crosses val="autoZero"/>
        <c:auto val="1"/>
        <c:lblAlgn val="ctr"/>
        <c:lblOffset val="100"/>
        <c:noMultiLvlLbl val="0"/>
      </c:catAx>
      <c:valAx>
        <c:axId val="53144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E66E-4743-BE43-CB416BF8983E}"/>
            </c:ext>
          </c:extLst>
        </c:ser>
        <c:dLbls>
          <c:showLegendKey val="0"/>
          <c:showVal val="0"/>
          <c:showCatName val="0"/>
          <c:showSerName val="0"/>
          <c:showPercent val="0"/>
          <c:showBubbleSize val="0"/>
        </c:dLbls>
        <c:gapWidth val="150"/>
        <c:overlap val="100"/>
        <c:axId val="531441944"/>
        <c:axId val="531442336"/>
      </c:barChart>
      <c:catAx>
        <c:axId val="53144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2336"/>
        <c:crosses val="autoZero"/>
        <c:auto val="1"/>
        <c:lblAlgn val="ctr"/>
        <c:lblOffset val="100"/>
        <c:noMultiLvlLbl val="0"/>
      </c:catAx>
      <c:valAx>
        <c:axId val="53144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B8-4E18-842D-D3A37D56597F}"/>
            </c:ext>
          </c:extLst>
        </c:ser>
        <c:dLbls>
          <c:showLegendKey val="0"/>
          <c:showVal val="0"/>
          <c:showCatName val="0"/>
          <c:showSerName val="0"/>
          <c:showPercent val="0"/>
          <c:showBubbleSize val="0"/>
        </c:dLbls>
        <c:gapWidth val="150"/>
        <c:overlap val="100"/>
        <c:axId val="531443120"/>
        <c:axId val="531443512"/>
      </c:barChart>
      <c:catAx>
        <c:axId val="53144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3512"/>
        <c:crosses val="autoZero"/>
        <c:auto val="1"/>
        <c:lblAlgn val="ctr"/>
        <c:lblOffset val="100"/>
        <c:noMultiLvlLbl val="0"/>
      </c:catAx>
      <c:valAx>
        <c:axId val="53144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08-449E-8B72-FE831A050A88}"/>
            </c:ext>
          </c:extLst>
        </c:ser>
        <c:dLbls>
          <c:showLegendKey val="0"/>
          <c:showVal val="0"/>
          <c:showCatName val="0"/>
          <c:showSerName val="0"/>
          <c:showPercent val="0"/>
          <c:showBubbleSize val="0"/>
        </c:dLbls>
        <c:gapWidth val="150"/>
        <c:overlap val="100"/>
        <c:axId val="531444296"/>
        <c:axId val="531444688"/>
      </c:barChart>
      <c:catAx>
        <c:axId val="53144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4688"/>
        <c:crosses val="autoZero"/>
        <c:auto val="1"/>
        <c:lblAlgn val="ctr"/>
        <c:lblOffset val="100"/>
        <c:noMultiLvlLbl val="0"/>
      </c:catAx>
      <c:valAx>
        <c:axId val="53144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D8-4677-9DDD-C81BED6D44B7}"/>
            </c:ext>
          </c:extLst>
        </c:ser>
        <c:dLbls>
          <c:showLegendKey val="0"/>
          <c:showVal val="0"/>
          <c:showCatName val="0"/>
          <c:showSerName val="0"/>
          <c:showPercent val="0"/>
          <c:showBubbleSize val="0"/>
        </c:dLbls>
        <c:gapWidth val="150"/>
        <c:overlap val="100"/>
        <c:axId val="531445472"/>
        <c:axId val="531445864"/>
      </c:barChart>
      <c:catAx>
        <c:axId val="53144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5864"/>
        <c:crosses val="autoZero"/>
        <c:auto val="1"/>
        <c:lblAlgn val="ctr"/>
        <c:lblOffset val="100"/>
        <c:noMultiLvlLbl val="0"/>
      </c:catAx>
      <c:valAx>
        <c:axId val="53144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7654-427B-8047-41EBF7153394}"/>
            </c:ext>
          </c:extLst>
        </c:ser>
        <c:dLbls>
          <c:showLegendKey val="0"/>
          <c:showVal val="0"/>
          <c:showCatName val="0"/>
          <c:showSerName val="0"/>
          <c:showPercent val="0"/>
          <c:showBubbleSize val="0"/>
        </c:dLbls>
        <c:gapWidth val="150"/>
        <c:overlap val="100"/>
        <c:axId val="531446648"/>
        <c:axId val="531447040"/>
      </c:barChart>
      <c:catAx>
        <c:axId val="53144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7040"/>
        <c:crosses val="autoZero"/>
        <c:auto val="1"/>
        <c:lblAlgn val="ctr"/>
        <c:lblOffset val="100"/>
        <c:noMultiLvlLbl val="0"/>
      </c:catAx>
      <c:valAx>
        <c:axId val="53144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8ADD-469D-956E-B6AC4C7DD7A5}"/>
            </c:ext>
          </c:extLst>
        </c:ser>
        <c:dLbls>
          <c:showLegendKey val="0"/>
          <c:showVal val="0"/>
          <c:showCatName val="0"/>
          <c:showSerName val="0"/>
          <c:showPercent val="0"/>
          <c:showBubbleSize val="0"/>
        </c:dLbls>
        <c:gapWidth val="150"/>
        <c:overlap val="100"/>
        <c:axId val="521247544"/>
        <c:axId val="521247936"/>
      </c:barChart>
      <c:catAx>
        <c:axId val="521247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7936"/>
        <c:crosses val="autoZero"/>
        <c:auto val="1"/>
        <c:lblAlgn val="ctr"/>
        <c:lblOffset val="100"/>
        <c:noMultiLvlLbl val="0"/>
      </c:catAx>
      <c:valAx>
        <c:axId val="52124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7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F4A6-4779-B2E8-A3BC3551A83E}"/>
            </c:ext>
          </c:extLst>
        </c:ser>
        <c:dLbls>
          <c:showLegendKey val="0"/>
          <c:showVal val="0"/>
          <c:showCatName val="0"/>
          <c:showSerName val="0"/>
          <c:showPercent val="0"/>
          <c:showBubbleSize val="0"/>
        </c:dLbls>
        <c:gapWidth val="150"/>
        <c:overlap val="100"/>
        <c:axId val="531448216"/>
        <c:axId val="531448608"/>
      </c:barChart>
      <c:catAx>
        <c:axId val="531448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8608"/>
        <c:crosses val="autoZero"/>
        <c:auto val="1"/>
        <c:lblAlgn val="ctr"/>
        <c:lblOffset val="100"/>
        <c:noMultiLvlLbl val="0"/>
      </c:catAx>
      <c:valAx>
        <c:axId val="531448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8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B475-4597-9AF8-04C57257EDEB}"/>
            </c:ext>
          </c:extLst>
        </c:ser>
        <c:dLbls>
          <c:showLegendKey val="0"/>
          <c:showVal val="0"/>
          <c:showCatName val="0"/>
          <c:showSerName val="0"/>
          <c:showPercent val="0"/>
          <c:showBubbleSize val="0"/>
        </c:dLbls>
        <c:gapWidth val="150"/>
        <c:overlap val="100"/>
        <c:axId val="531449000"/>
        <c:axId val="531449392"/>
      </c:barChart>
      <c:catAx>
        <c:axId val="53144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9392"/>
        <c:crosses val="autoZero"/>
        <c:auto val="1"/>
        <c:lblAlgn val="ctr"/>
        <c:lblOffset val="100"/>
        <c:noMultiLvlLbl val="0"/>
      </c:catAx>
      <c:valAx>
        <c:axId val="53144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4-4A37-AC4A-B503488C52AE}"/>
            </c:ext>
          </c:extLst>
        </c:ser>
        <c:dLbls>
          <c:showLegendKey val="0"/>
          <c:showVal val="0"/>
          <c:showCatName val="0"/>
          <c:showSerName val="0"/>
          <c:showPercent val="0"/>
          <c:showBubbleSize val="0"/>
        </c:dLbls>
        <c:gapWidth val="150"/>
        <c:overlap val="100"/>
        <c:axId val="531450176"/>
        <c:axId val="531450568"/>
      </c:barChart>
      <c:catAx>
        <c:axId val="53145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0568"/>
        <c:crosses val="autoZero"/>
        <c:auto val="1"/>
        <c:lblAlgn val="ctr"/>
        <c:lblOffset val="100"/>
        <c:noMultiLvlLbl val="0"/>
      </c:catAx>
      <c:valAx>
        <c:axId val="53145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0D-41EE-A052-2EB4F24CD476}"/>
            </c:ext>
          </c:extLst>
        </c:ser>
        <c:dLbls>
          <c:showLegendKey val="0"/>
          <c:showVal val="0"/>
          <c:showCatName val="0"/>
          <c:showSerName val="0"/>
          <c:showPercent val="0"/>
          <c:showBubbleSize val="0"/>
        </c:dLbls>
        <c:gapWidth val="150"/>
        <c:overlap val="100"/>
        <c:axId val="531451352"/>
        <c:axId val="531451744"/>
      </c:barChart>
      <c:catAx>
        <c:axId val="53145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1744"/>
        <c:crosses val="autoZero"/>
        <c:auto val="1"/>
        <c:lblAlgn val="ctr"/>
        <c:lblOffset val="100"/>
        <c:noMultiLvlLbl val="0"/>
      </c:catAx>
      <c:valAx>
        <c:axId val="53145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45-4A8D-A90A-8C8CC324FE81}"/>
            </c:ext>
          </c:extLst>
        </c:ser>
        <c:dLbls>
          <c:showLegendKey val="0"/>
          <c:showVal val="0"/>
          <c:showCatName val="0"/>
          <c:showSerName val="0"/>
          <c:showPercent val="0"/>
          <c:showBubbleSize val="0"/>
        </c:dLbls>
        <c:gapWidth val="150"/>
        <c:overlap val="100"/>
        <c:axId val="531452528"/>
        <c:axId val="531452920"/>
      </c:barChart>
      <c:catAx>
        <c:axId val="53145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2920"/>
        <c:crosses val="autoZero"/>
        <c:auto val="1"/>
        <c:lblAlgn val="ctr"/>
        <c:lblOffset val="100"/>
        <c:noMultiLvlLbl val="0"/>
      </c:catAx>
      <c:valAx>
        <c:axId val="53145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E0BC-485A-9C25-BBEA7099425D}"/>
            </c:ext>
          </c:extLst>
        </c:ser>
        <c:dLbls>
          <c:showLegendKey val="0"/>
          <c:showVal val="0"/>
          <c:showCatName val="0"/>
          <c:showSerName val="0"/>
          <c:showPercent val="0"/>
          <c:showBubbleSize val="0"/>
        </c:dLbls>
        <c:gapWidth val="150"/>
        <c:overlap val="100"/>
        <c:axId val="531453704"/>
        <c:axId val="531454096"/>
      </c:barChart>
      <c:catAx>
        <c:axId val="53145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4096"/>
        <c:crosses val="autoZero"/>
        <c:auto val="1"/>
        <c:lblAlgn val="ctr"/>
        <c:lblOffset val="100"/>
        <c:noMultiLvlLbl val="0"/>
      </c:catAx>
      <c:valAx>
        <c:axId val="53145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D3F-4A75-A28F-FFCF53ACE01D}"/>
            </c:ext>
          </c:extLst>
        </c:ser>
        <c:dLbls>
          <c:showLegendKey val="0"/>
          <c:showVal val="0"/>
          <c:showCatName val="0"/>
          <c:showSerName val="0"/>
          <c:showPercent val="0"/>
          <c:showBubbleSize val="0"/>
        </c:dLbls>
        <c:gapWidth val="150"/>
        <c:overlap val="100"/>
        <c:axId val="531454880"/>
        <c:axId val="531455272"/>
      </c:barChart>
      <c:catAx>
        <c:axId val="53145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5272"/>
        <c:crosses val="autoZero"/>
        <c:auto val="1"/>
        <c:lblAlgn val="ctr"/>
        <c:lblOffset val="100"/>
        <c:noMultiLvlLbl val="0"/>
      </c:catAx>
      <c:valAx>
        <c:axId val="53145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7072-4B59-B344-0980902DFD77}"/>
            </c:ext>
          </c:extLst>
        </c:ser>
        <c:dLbls>
          <c:showLegendKey val="0"/>
          <c:showVal val="0"/>
          <c:showCatName val="0"/>
          <c:showSerName val="0"/>
          <c:showPercent val="0"/>
          <c:showBubbleSize val="0"/>
        </c:dLbls>
        <c:gapWidth val="150"/>
        <c:overlap val="100"/>
        <c:axId val="531456056"/>
        <c:axId val="531456448"/>
      </c:barChart>
      <c:catAx>
        <c:axId val="53145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6448"/>
        <c:crosses val="autoZero"/>
        <c:auto val="1"/>
        <c:lblAlgn val="ctr"/>
        <c:lblOffset val="100"/>
        <c:noMultiLvlLbl val="0"/>
      </c:catAx>
      <c:valAx>
        <c:axId val="53145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EA-44AC-A6DB-63B151C8BCF2}"/>
            </c:ext>
          </c:extLst>
        </c:ser>
        <c:dLbls>
          <c:showLegendKey val="0"/>
          <c:showVal val="0"/>
          <c:showCatName val="0"/>
          <c:showSerName val="0"/>
          <c:showPercent val="0"/>
          <c:showBubbleSize val="0"/>
        </c:dLbls>
        <c:gapWidth val="150"/>
        <c:overlap val="100"/>
        <c:axId val="531457232"/>
        <c:axId val="531457624"/>
      </c:barChart>
      <c:catAx>
        <c:axId val="53145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7624"/>
        <c:crosses val="autoZero"/>
        <c:auto val="1"/>
        <c:lblAlgn val="ctr"/>
        <c:lblOffset val="100"/>
        <c:noMultiLvlLbl val="0"/>
      </c:catAx>
      <c:valAx>
        <c:axId val="53145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54-43C9-AAEA-290BE13137E0}"/>
            </c:ext>
          </c:extLst>
        </c:ser>
        <c:dLbls>
          <c:showLegendKey val="0"/>
          <c:showVal val="0"/>
          <c:showCatName val="0"/>
          <c:showSerName val="0"/>
          <c:showPercent val="0"/>
          <c:showBubbleSize val="0"/>
        </c:dLbls>
        <c:gapWidth val="150"/>
        <c:overlap val="100"/>
        <c:axId val="531458408"/>
        <c:axId val="531458800"/>
      </c:barChart>
      <c:catAx>
        <c:axId val="53145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8800"/>
        <c:crosses val="autoZero"/>
        <c:auto val="1"/>
        <c:lblAlgn val="ctr"/>
        <c:lblOffset val="100"/>
        <c:noMultiLvlLbl val="0"/>
      </c:catAx>
      <c:valAx>
        <c:axId val="53145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C7F-4363-B540-08E6FCB25E7C}"/>
            </c:ext>
          </c:extLst>
        </c:ser>
        <c:dLbls>
          <c:showLegendKey val="0"/>
          <c:showVal val="0"/>
          <c:showCatName val="0"/>
          <c:showSerName val="0"/>
          <c:showPercent val="0"/>
          <c:showBubbleSize val="0"/>
        </c:dLbls>
        <c:gapWidth val="150"/>
        <c:overlap val="100"/>
        <c:axId val="521248720"/>
        <c:axId val="521249112"/>
      </c:barChart>
      <c:catAx>
        <c:axId val="521248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9112"/>
        <c:crosses val="autoZero"/>
        <c:auto val="1"/>
        <c:lblAlgn val="ctr"/>
        <c:lblOffset val="100"/>
        <c:noMultiLvlLbl val="0"/>
      </c:catAx>
      <c:valAx>
        <c:axId val="521249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8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07-431B-92F2-D25131EF6E19}"/>
            </c:ext>
          </c:extLst>
        </c:ser>
        <c:dLbls>
          <c:showLegendKey val="0"/>
          <c:showVal val="0"/>
          <c:showCatName val="0"/>
          <c:showSerName val="0"/>
          <c:showPercent val="0"/>
          <c:showBubbleSize val="0"/>
        </c:dLbls>
        <c:gapWidth val="150"/>
        <c:overlap val="100"/>
        <c:axId val="531459584"/>
        <c:axId val="531459976"/>
      </c:barChart>
      <c:catAx>
        <c:axId val="53145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9976"/>
        <c:crosses val="autoZero"/>
        <c:auto val="1"/>
        <c:lblAlgn val="ctr"/>
        <c:lblOffset val="100"/>
        <c:noMultiLvlLbl val="0"/>
      </c:catAx>
      <c:valAx>
        <c:axId val="53145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C80A-4694-B9FE-6E25813B4365}"/>
            </c:ext>
          </c:extLst>
        </c:ser>
        <c:dLbls>
          <c:showLegendKey val="0"/>
          <c:showVal val="0"/>
          <c:showCatName val="0"/>
          <c:showSerName val="0"/>
          <c:showPercent val="0"/>
          <c:showBubbleSize val="0"/>
        </c:dLbls>
        <c:gapWidth val="150"/>
        <c:overlap val="100"/>
        <c:axId val="531460760"/>
        <c:axId val="531461152"/>
      </c:barChart>
      <c:catAx>
        <c:axId val="53146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1152"/>
        <c:crosses val="autoZero"/>
        <c:auto val="1"/>
        <c:lblAlgn val="ctr"/>
        <c:lblOffset val="100"/>
        <c:noMultiLvlLbl val="0"/>
      </c:catAx>
      <c:valAx>
        <c:axId val="53146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B6E-4981-B1E4-31542DE5F0F5}"/>
            </c:ext>
          </c:extLst>
        </c:ser>
        <c:dLbls>
          <c:showLegendKey val="0"/>
          <c:showVal val="0"/>
          <c:showCatName val="0"/>
          <c:showSerName val="0"/>
          <c:showPercent val="0"/>
          <c:showBubbleSize val="0"/>
        </c:dLbls>
        <c:gapWidth val="150"/>
        <c:overlap val="100"/>
        <c:axId val="531461936"/>
        <c:axId val="531462328"/>
      </c:barChart>
      <c:catAx>
        <c:axId val="53146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2328"/>
        <c:crosses val="autoZero"/>
        <c:auto val="1"/>
        <c:lblAlgn val="ctr"/>
        <c:lblOffset val="100"/>
        <c:noMultiLvlLbl val="0"/>
      </c:catAx>
      <c:valAx>
        <c:axId val="53146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6FA1-4B8E-945D-51AD8FF65E32}"/>
            </c:ext>
          </c:extLst>
        </c:ser>
        <c:dLbls>
          <c:showLegendKey val="0"/>
          <c:showVal val="0"/>
          <c:showCatName val="0"/>
          <c:showSerName val="0"/>
          <c:showPercent val="0"/>
          <c:showBubbleSize val="0"/>
        </c:dLbls>
        <c:gapWidth val="150"/>
        <c:overlap val="100"/>
        <c:axId val="531463112"/>
        <c:axId val="531463504"/>
      </c:barChart>
      <c:catAx>
        <c:axId val="53146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3504"/>
        <c:crosses val="autoZero"/>
        <c:auto val="1"/>
        <c:lblAlgn val="ctr"/>
        <c:lblOffset val="100"/>
        <c:noMultiLvlLbl val="0"/>
      </c:catAx>
      <c:valAx>
        <c:axId val="53146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14-45D1-A45B-AA4282CCBD1E}"/>
            </c:ext>
          </c:extLst>
        </c:ser>
        <c:dLbls>
          <c:showLegendKey val="0"/>
          <c:showVal val="0"/>
          <c:showCatName val="0"/>
          <c:showSerName val="0"/>
          <c:showPercent val="0"/>
          <c:showBubbleSize val="0"/>
        </c:dLbls>
        <c:gapWidth val="150"/>
        <c:overlap val="100"/>
        <c:axId val="531464288"/>
        <c:axId val="531464680"/>
      </c:barChart>
      <c:catAx>
        <c:axId val="53146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4680"/>
        <c:crosses val="autoZero"/>
        <c:auto val="1"/>
        <c:lblAlgn val="ctr"/>
        <c:lblOffset val="100"/>
        <c:noMultiLvlLbl val="0"/>
      </c:catAx>
      <c:valAx>
        <c:axId val="53146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36-4CBE-A4F2-95C388B2817A}"/>
            </c:ext>
          </c:extLst>
        </c:ser>
        <c:dLbls>
          <c:showLegendKey val="0"/>
          <c:showVal val="0"/>
          <c:showCatName val="0"/>
          <c:showSerName val="0"/>
          <c:showPercent val="0"/>
          <c:showBubbleSize val="0"/>
        </c:dLbls>
        <c:gapWidth val="150"/>
        <c:overlap val="100"/>
        <c:axId val="531465464"/>
        <c:axId val="531465856"/>
      </c:barChart>
      <c:catAx>
        <c:axId val="53146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5856"/>
        <c:crosses val="autoZero"/>
        <c:auto val="1"/>
        <c:lblAlgn val="ctr"/>
        <c:lblOffset val="100"/>
        <c:noMultiLvlLbl val="0"/>
      </c:catAx>
      <c:valAx>
        <c:axId val="53146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33-4BE5-98FA-4C5063B9D115}"/>
            </c:ext>
          </c:extLst>
        </c:ser>
        <c:dLbls>
          <c:showLegendKey val="0"/>
          <c:showVal val="0"/>
          <c:showCatName val="0"/>
          <c:showSerName val="0"/>
          <c:showPercent val="0"/>
          <c:showBubbleSize val="0"/>
        </c:dLbls>
        <c:gapWidth val="150"/>
        <c:overlap val="100"/>
        <c:axId val="531466640"/>
        <c:axId val="531467032"/>
      </c:barChart>
      <c:catAx>
        <c:axId val="53146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7032"/>
        <c:crosses val="autoZero"/>
        <c:auto val="1"/>
        <c:lblAlgn val="ctr"/>
        <c:lblOffset val="100"/>
        <c:noMultiLvlLbl val="0"/>
      </c:catAx>
      <c:valAx>
        <c:axId val="53146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AC19-41A9-90A6-EFAEF4DA5870}"/>
            </c:ext>
          </c:extLst>
        </c:ser>
        <c:dLbls>
          <c:showLegendKey val="0"/>
          <c:showVal val="0"/>
          <c:showCatName val="0"/>
          <c:showSerName val="0"/>
          <c:showPercent val="0"/>
          <c:showBubbleSize val="0"/>
        </c:dLbls>
        <c:gapWidth val="150"/>
        <c:overlap val="100"/>
        <c:axId val="531467816"/>
        <c:axId val="531468208"/>
      </c:barChart>
      <c:catAx>
        <c:axId val="53146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8208"/>
        <c:crosses val="autoZero"/>
        <c:auto val="1"/>
        <c:lblAlgn val="ctr"/>
        <c:lblOffset val="100"/>
        <c:noMultiLvlLbl val="0"/>
      </c:catAx>
      <c:valAx>
        <c:axId val="53146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E68A-4534-8AE4-561B6E123B95}"/>
            </c:ext>
          </c:extLst>
        </c:ser>
        <c:dLbls>
          <c:showLegendKey val="0"/>
          <c:showVal val="0"/>
          <c:showCatName val="0"/>
          <c:showSerName val="0"/>
          <c:showPercent val="0"/>
          <c:showBubbleSize val="0"/>
        </c:dLbls>
        <c:gapWidth val="150"/>
        <c:overlap val="100"/>
        <c:axId val="531468992"/>
        <c:axId val="531469384"/>
      </c:barChart>
      <c:catAx>
        <c:axId val="53146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9384"/>
        <c:crosses val="autoZero"/>
        <c:auto val="1"/>
        <c:lblAlgn val="ctr"/>
        <c:lblOffset val="100"/>
        <c:noMultiLvlLbl val="0"/>
      </c:catAx>
      <c:valAx>
        <c:axId val="531469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08B-4F0C-9657-3079934601F1}"/>
            </c:ext>
          </c:extLst>
        </c:ser>
        <c:dLbls>
          <c:showLegendKey val="0"/>
          <c:showVal val="0"/>
          <c:showCatName val="0"/>
          <c:showSerName val="0"/>
          <c:showPercent val="0"/>
          <c:showBubbleSize val="0"/>
        </c:dLbls>
        <c:gapWidth val="150"/>
        <c:overlap val="100"/>
        <c:axId val="531470168"/>
        <c:axId val="531470560"/>
      </c:barChart>
      <c:catAx>
        <c:axId val="53147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0560"/>
        <c:crosses val="autoZero"/>
        <c:auto val="1"/>
        <c:lblAlgn val="ctr"/>
        <c:lblOffset val="100"/>
        <c:noMultiLvlLbl val="0"/>
      </c:catAx>
      <c:valAx>
        <c:axId val="53147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C0-4180-9B8C-D314ECC65C31}"/>
            </c:ext>
          </c:extLst>
        </c:ser>
        <c:dLbls>
          <c:showLegendKey val="0"/>
          <c:showVal val="0"/>
          <c:showCatName val="0"/>
          <c:showSerName val="0"/>
          <c:showPercent val="0"/>
          <c:showBubbleSize val="0"/>
        </c:dLbls>
        <c:gapWidth val="150"/>
        <c:overlap val="100"/>
        <c:axId val="521249896"/>
        <c:axId val="521250288"/>
      </c:barChart>
      <c:catAx>
        <c:axId val="521249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0288"/>
        <c:crosses val="autoZero"/>
        <c:auto val="1"/>
        <c:lblAlgn val="ctr"/>
        <c:lblOffset val="100"/>
        <c:noMultiLvlLbl val="0"/>
      </c:catAx>
      <c:valAx>
        <c:axId val="521250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9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49-4AB5-8D3C-08C4FC4014D6}"/>
            </c:ext>
          </c:extLst>
        </c:ser>
        <c:dLbls>
          <c:showLegendKey val="0"/>
          <c:showVal val="0"/>
          <c:showCatName val="0"/>
          <c:showSerName val="0"/>
          <c:showPercent val="0"/>
          <c:showBubbleSize val="0"/>
        </c:dLbls>
        <c:gapWidth val="150"/>
        <c:overlap val="100"/>
        <c:axId val="531471344"/>
        <c:axId val="531471736"/>
      </c:barChart>
      <c:catAx>
        <c:axId val="53147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1736"/>
        <c:crosses val="autoZero"/>
        <c:auto val="1"/>
        <c:lblAlgn val="ctr"/>
        <c:lblOffset val="100"/>
        <c:noMultiLvlLbl val="0"/>
      </c:catAx>
      <c:valAx>
        <c:axId val="53147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A6-4048-8A28-5CBA700C4807}"/>
            </c:ext>
          </c:extLst>
        </c:ser>
        <c:dLbls>
          <c:showLegendKey val="0"/>
          <c:showVal val="0"/>
          <c:showCatName val="0"/>
          <c:showSerName val="0"/>
          <c:showPercent val="0"/>
          <c:showBubbleSize val="0"/>
        </c:dLbls>
        <c:gapWidth val="150"/>
        <c:overlap val="100"/>
        <c:axId val="531472520"/>
        <c:axId val="531472912"/>
      </c:barChart>
      <c:catAx>
        <c:axId val="53147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2912"/>
        <c:crosses val="autoZero"/>
        <c:auto val="1"/>
        <c:lblAlgn val="ctr"/>
        <c:lblOffset val="100"/>
        <c:noMultiLvlLbl val="0"/>
      </c:catAx>
      <c:valAx>
        <c:axId val="53147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87-4007-ABCB-2091294EF6F4}"/>
            </c:ext>
          </c:extLst>
        </c:ser>
        <c:dLbls>
          <c:showLegendKey val="0"/>
          <c:showVal val="0"/>
          <c:showCatName val="0"/>
          <c:showSerName val="0"/>
          <c:showPercent val="0"/>
          <c:showBubbleSize val="0"/>
        </c:dLbls>
        <c:gapWidth val="150"/>
        <c:overlap val="100"/>
        <c:axId val="531473696"/>
        <c:axId val="531474088"/>
      </c:barChart>
      <c:catAx>
        <c:axId val="53147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4088"/>
        <c:crosses val="autoZero"/>
        <c:auto val="1"/>
        <c:lblAlgn val="ctr"/>
        <c:lblOffset val="100"/>
        <c:noMultiLvlLbl val="0"/>
      </c:catAx>
      <c:valAx>
        <c:axId val="53147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5FA3-43A5-8EA8-81C767B85438}"/>
            </c:ext>
          </c:extLst>
        </c:ser>
        <c:dLbls>
          <c:showLegendKey val="0"/>
          <c:showVal val="0"/>
          <c:showCatName val="0"/>
          <c:showSerName val="0"/>
          <c:showPercent val="0"/>
          <c:showBubbleSize val="0"/>
        </c:dLbls>
        <c:gapWidth val="150"/>
        <c:overlap val="100"/>
        <c:axId val="531474872"/>
        <c:axId val="531475264"/>
      </c:barChart>
      <c:catAx>
        <c:axId val="53147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5264"/>
        <c:crosses val="autoZero"/>
        <c:auto val="1"/>
        <c:lblAlgn val="ctr"/>
        <c:lblOffset val="100"/>
        <c:noMultiLvlLbl val="0"/>
      </c:catAx>
      <c:valAx>
        <c:axId val="53147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A1FF-4D1C-AF38-12D565E91B34}"/>
            </c:ext>
          </c:extLst>
        </c:ser>
        <c:dLbls>
          <c:showLegendKey val="0"/>
          <c:showVal val="0"/>
          <c:showCatName val="0"/>
          <c:showSerName val="0"/>
          <c:showPercent val="0"/>
          <c:showBubbleSize val="0"/>
        </c:dLbls>
        <c:gapWidth val="150"/>
        <c:overlap val="100"/>
        <c:axId val="531476048"/>
        <c:axId val="531476440"/>
      </c:barChart>
      <c:catAx>
        <c:axId val="53147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6440"/>
        <c:crosses val="autoZero"/>
        <c:auto val="1"/>
        <c:lblAlgn val="ctr"/>
        <c:lblOffset val="100"/>
        <c:noMultiLvlLbl val="0"/>
      </c:catAx>
      <c:valAx>
        <c:axId val="53147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548B-4363-A703-7E5A337BC147}"/>
            </c:ext>
          </c:extLst>
        </c:ser>
        <c:dLbls>
          <c:showLegendKey val="0"/>
          <c:showVal val="0"/>
          <c:showCatName val="0"/>
          <c:showSerName val="0"/>
          <c:showPercent val="0"/>
          <c:showBubbleSize val="0"/>
        </c:dLbls>
        <c:gapWidth val="150"/>
        <c:overlap val="100"/>
        <c:axId val="531477224"/>
        <c:axId val="531477616"/>
      </c:barChart>
      <c:catAx>
        <c:axId val="53147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7616"/>
        <c:crosses val="autoZero"/>
        <c:auto val="1"/>
        <c:lblAlgn val="ctr"/>
        <c:lblOffset val="100"/>
        <c:noMultiLvlLbl val="0"/>
      </c:catAx>
      <c:valAx>
        <c:axId val="53147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4C-41D0-8E20-371746ABC64F}"/>
            </c:ext>
          </c:extLst>
        </c:ser>
        <c:dLbls>
          <c:showLegendKey val="0"/>
          <c:showVal val="0"/>
          <c:showCatName val="0"/>
          <c:showSerName val="0"/>
          <c:showPercent val="0"/>
          <c:showBubbleSize val="0"/>
        </c:dLbls>
        <c:gapWidth val="150"/>
        <c:overlap val="100"/>
        <c:axId val="531478400"/>
        <c:axId val="531478792"/>
      </c:barChart>
      <c:catAx>
        <c:axId val="53147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8792"/>
        <c:crosses val="autoZero"/>
        <c:auto val="1"/>
        <c:lblAlgn val="ctr"/>
        <c:lblOffset val="100"/>
        <c:noMultiLvlLbl val="0"/>
      </c:catAx>
      <c:valAx>
        <c:axId val="53147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D1-4FE1-8E23-22227D8CB660}"/>
            </c:ext>
          </c:extLst>
        </c:ser>
        <c:dLbls>
          <c:showLegendKey val="0"/>
          <c:showVal val="0"/>
          <c:showCatName val="0"/>
          <c:showSerName val="0"/>
          <c:showPercent val="0"/>
          <c:showBubbleSize val="0"/>
        </c:dLbls>
        <c:gapWidth val="150"/>
        <c:overlap val="100"/>
        <c:axId val="531479576"/>
        <c:axId val="531479968"/>
      </c:barChart>
      <c:catAx>
        <c:axId val="53147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9968"/>
        <c:crosses val="autoZero"/>
        <c:auto val="1"/>
        <c:lblAlgn val="ctr"/>
        <c:lblOffset val="100"/>
        <c:noMultiLvlLbl val="0"/>
      </c:catAx>
      <c:valAx>
        <c:axId val="53147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AE-4621-A565-C8A4EDF66C9B}"/>
            </c:ext>
          </c:extLst>
        </c:ser>
        <c:dLbls>
          <c:showLegendKey val="0"/>
          <c:showVal val="0"/>
          <c:showCatName val="0"/>
          <c:showSerName val="0"/>
          <c:showPercent val="0"/>
          <c:showBubbleSize val="0"/>
        </c:dLbls>
        <c:gapWidth val="150"/>
        <c:overlap val="100"/>
        <c:axId val="531480752"/>
        <c:axId val="531481144"/>
      </c:barChart>
      <c:catAx>
        <c:axId val="53148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1144"/>
        <c:crosses val="autoZero"/>
        <c:auto val="1"/>
        <c:lblAlgn val="ctr"/>
        <c:lblOffset val="100"/>
        <c:noMultiLvlLbl val="0"/>
      </c:catAx>
      <c:valAx>
        <c:axId val="53148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5C2C-42C3-9AC2-107570E3A5EB}"/>
            </c:ext>
          </c:extLst>
        </c:ser>
        <c:dLbls>
          <c:showLegendKey val="0"/>
          <c:showVal val="0"/>
          <c:showCatName val="0"/>
          <c:showSerName val="0"/>
          <c:showPercent val="0"/>
          <c:showBubbleSize val="0"/>
        </c:dLbls>
        <c:gapWidth val="150"/>
        <c:overlap val="100"/>
        <c:axId val="531481928"/>
        <c:axId val="531482320"/>
      </c:barChart>
      <c:catAx>
        <c:axId val="53148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2320"/>
        <c:crosses val="autoZero"/>
        <c:auto val="1"/>
        <c:lblAlgn val="ctr"/>
        <c:lblOffset val="100"/>
        <c:noMultiLvlLbl val="0"/>
      </c:catAx>
      <c:valAx>
        <c:axId val="53148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52-4E59-9283-6F07413614EE}"/>
            </c:ext>
          </c:extLst>
        </c:ser>
        <c:dLbls>
          <c:showLegendKey val="0"/>
          <c:showVal val="0"/>
          <c:showCatName val="0"/>
          <c:showSerName val="0"/>
          <c:showPercent val="0"/>
          <c:showBubbleSize val="0"/>
        </c:dLbls>
        <c:gapWidth val="150"/>
        <c:overlap val="100"/>
        <c:axId val="521251072"/>
        <c:axId val="521251464"/>
      </c:barChart>
      <c:catAx>
        <c:axId val="521251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1464"/>
        <c:crosses val="autoZero"/>
        <c:auto val="1"/>
        <c:lblAlgn val="ctr"/>
        <c:lblOffset val="100"/>
        <c:noMultiLvlLbl val="0"/>
      </c:catAx>
      <c:valAx>
        <c:axId val="521251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1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4F3C-444B-BE03-A2B71CA3B873}"/>
            </c:ext>
          </c:extLst>
        </c:ser>
        <c:dLbls>
          <c:showLegendKey val="0"/>
          <c:showVal val="0"/>
          <c:showCatName val="0"/>
          <c:showSerName val="0"/>
          <c:showPercent val="0"/>
          <c:showBubbleSize val="0"/>
        </c:dLbls>
        <c:gapWidth val="150"/>
        <c:overlap val="100"/>
        <c:axId val="531483104"/>
        <c:axId val="531483496"/>
      </c:barChart>
      <c:catAx>
        <c:axId val="53148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3496"/>
        <c:crosses val="autoZero"/>
        <c:auto val="1"/>
        <c:lblAlgn val="ctr"/>
        <c:lblOffset val="100"/>
        <c:noMultiLvlLbl val="0"/>
      </c:catAx>
      <c:valAx>
        <c:axId val="53148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8A08-4875-BFFB-3777CDF1EEFA}"/>
            </c:ext>
          </c:extLst>
        </c:ser>
        <c:dLbls>
          <c:showLegendKey val="0"/>
          <c:showVal val="0"/>
          <c:showCatName val="0"/>
          <c:showSerName val="0"/>
          <c:showPercent val="0"/>
          <c:showBubbleSize val="0"/>
        </c:dLbls>
        <c:gapWidth val="150"/>
        <c:overlap val="100"/>
        <c:axId val="531484280"/>
        <c:axId val="531484672"/>
      </c:barChart>
      <c:catAx>
        <c:axId val="53148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4672"/>
        <c:crosses val="autoZero"/>
        <c:auto val="1"/>
        <c:lblAlgn val="ctr"/>
        <c:lblOffset val="100"/>
        <c:noMultiLvlLbl val="0"/>
      </c:catAx>
      <c:valAx>
        <c:axId val="53148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2C-4CDA-BF44-FAF42FD7CFEE}"/>
            </c:ext>
          </c:extLst>
        </c:ser>
        <c:dLbls>
          <c:showLegendKey val="0"/>
          <c:showVal val="0"/>
          <c:showCatName val="0"/>
          <c:showSerName val="0"/>
          <c:showPercent val="0"/>
          <c:showBubbleSize val="0"/>
        </c:dLbls>
        <c:gapWidth val="150"/>
        <c:overlap val="100"/>
        <c:axId val="531485456"/>
        <c:axId val="531485848"/>
      </c:barChart>
      <c:catAx>
        <c:axId val="53148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5848"/>
        <c:crosses val="autoZero"/>
        <c:auto val="1"/>
        <c:lblAlgn val="ctr"/>
        <c:lblOffset val="100"/>
        <c:noMultiLvlLbl val="0"/>
      </c:catAx>
      <c:valAx>
        <c:axId val="53148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BA-47A4-9F20-7FD3AAFCF524}"/>
            </c:ext>
          </c:extLst>
        </c:ser>
        <c:dLbls>
          <c:showLegendKey val="0"/>
          <c:showVal val="0"/>
          <c:showCatName val="0"/>
          <c:showSerName val="0"/>
          <c:showPercent val="0"/>
          <c:showBubbleSize val="0"/>
        </c:dLbls>
        <c:gapWidth val="150"/>
        <c:overlap val="100"/>
        <c:axId val="531486632"/>
        <c:axId val="531487024"/>
      </c:barChart>
      <c:catAx>
        <c:axId val="53148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7024"/>
        <c:crosses val="autoZero"/>
        <c:auto val="1"/>
        <c:lblAlgn val="ctr"/>
        <c:lblOffset val="100"/>
        <c:noMultiLvlLbl val="0"/>
      </c:catAx>
      <c:valAx>
        <c:axId val="53148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A5-4394-A291-947FF9C49474}"/>
            </c:ext>
          </c:extLst>
        </c:ser>
        <c:dLbls>
          <c:showLegendKey val="0"/>
          <c:showVal val="0"/>
          <c:showCatName val="0"/>
          <c:showSerName val="0"/>
          <c:showPercent val="0"/>
          <c:showBubbleSize val="0"/>
        </c:dLbls>
        <c:gapWidth val="150"/>
        <c:overlap val="100"/>
        <c:axId val="531487808"/>
        <c:axId val="531488200"/>
      </c:barChart>
      <c:catAx>
        <c:axId val="53148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8200"/>
        <c:crosses val="autoZero"/>
        <c:auto val="1"/>
        <c:lblAlgn val="ctr"/>
        <c:lblOffset val="100"/>
        <c:noMultiLvlLbl val="0"/>
      </c:catAx>
      <c:valAx>
        <c:axId val="53148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28D9-4E0D-B61F-B89757479379}"/>
            </c:ext>
          </c:extLst>
        </c:ser>
        <c:dLbls>
          <c:showLegendKey val="0"/>
          <c:showVal val="0"/>
          <c:showCatName val="0"/>
          <c:showSerName val="0"/>
          <c:showPercent val="0"/>
          <c:showBubbleSize val="0"/>
        </c:dLbls>
        <c:gapWidth val="150"/>
        <c:overlap val="100"/>
        <c:axId val="531488984"/>
        <c:axId val="531489376"/>
      </c:barChart>
      <c:catAx>
        <c:axId val="53148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9376"/>
        <c:crosses val="autoZero"/>
        <c:auto val="1"/>
        <c:lblAlgn val="ctr"/>
        <c:lblOffset val="100"/>
        <c:noMultiLvlLbl val="0"/>
      </c:catAx>
      <c:valAx>
        <c:axId val="53148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FCC8-46D3-949F-C5AE0C26B3B7}"/>
            </c:ext>
          </c:extLst>
        </c:ser>
        <c:dLbls>
          <c:showLegendKey val="0"/>
          <c:showVal val="0"/>
          <c:showCatName val="0"/>
          <c:showSerName val="0"/>
          <c:showPercent val="0"/>
          <c:showBubbleSize val="0"/>
        </c:dLbls>
        <c:gapWidth val="150"/>
        <c:overlap val="100"/>
        <c:axId val="531490160"/>
        <c:axId val="531490552"/>
      </c:barChart>
      <c:catAx>
        <c:axId val="53149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0552"/>
        <c:crosses val="autoZero"/>
        <c:auto val="1"/>
        <c:lblAlgn val="ctr"/>
        <c:lblOffset val="100"/>
        <c:noMultiLvlLbl val="0"/>
      </c:catAx>
      <c:valAx>
        <c:axId val="53149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C58C-4F45-BC7A-F73BDBF18FEE}"/>
            </c:ext>
          </c:extLst>
        </c:ser>
        <c:dLbls>
          <c:showLegendKey val="0"/>
          <c:showVal val="0"/>
          <c:showCatName val="0"/>
          <c:showSerName val="0"/>
          <c:showPercent val="0"/>
          <c:showBubbleSize val="0"/>
        </c:dLbls>
        <c:gapWidth val="150"/>
        <c:overlap val="100"/>
        <c:axId val="531491336"/>
        <c:axId val="531491728"/>
      </c:barChart>
      <c:catAx>
        <c:axId val="53149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1728"/>
        <c:crosses val="autoZero"/>
        <c:auto val="1"/>
        <c:lblAlgn val="ctr"/>
        <c:lblOffset val="100"/>
        <c:noMultiLvlLbl val="0"/>
      </c:catAx>
      <c:valAx>
        <c:axId val="53149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92-4207-A5F3-5E383F308B47}"/>
            </c:ext>
          </c:extLst>
        </c:ser>
        <c:dLbls>
          <c:showLegendKey val="0"/>
          <c:showVal val="0"/>
          <c:showCatName val="0"/>
          <c:showSerName val="0"/>
          <c:showPercent val="0"/>
          <c:showBubbleSize val="0"/>
        </c:dLbls>
        <c:gapWidth val="150"/>
        <c:overlap val="100"/>
        <c:axId val="531492512"/>
        <c:axId val="531492904"/>
      </c:barChart>
      <c:catAx>
        <c:axId val="53149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2904"/>
        <c:crosses val="autoZero"/>
        <c:auto val="1"/>
        <c:lblAlgn val="ctr"/>
        <c:lblOffset val="100"/>
        <c:noMultiLvlLbl val="0"/>
      </c:catAx>
      <c:valAx>
        <c:axId val="53149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95-41BB-B6E2-198B448222B6}"/>
            </c:ext>
          </c:extLst>
        </c:ser>
        <c:dLbls>
          <c:showLegendKey val="0"/>
          <c:showVal val="0"/>
          <c:showCatName val="0"/>
          <c:showSerName val="0"/>
          <c:showPercent val="0"/>
          <c:showBubbleSize val="0"/>
        </c:dLbls>
        <c:gapWidth val="150"/>
        <c:overlap val="100"/>
        <c:axId val="531493688"/>
        <c:axId val="531494080"/>
      </c:barChart>
      <c:catAx>
        <c:axId val="531493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4080"/>
        <c:crosses val="autoZero"/>
        <c:auto val="1"/>
        <c:lblAlgn val="ctr"/>
        <c:lblOffset val="100"/>
        <c:noMultiLvlLbl val="0"/>
      </c:catAx>
      <c:valAx>
        <c:axId val="531494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3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EB-423A-A759-44EC69FD0A5A}"/>
            </c:ext>
          </c:extLst>
        </c:ser>
        <c:dLbls>
          <c:showLegendKey val="0"/>
          <c:showVal val="0"/>
          <c:showCatName val="0"/>
          <c:showSerName val="0"/>
          <c:showPercent val="0"/>
          <c:showBubbleSize val="0"/>
        </c:dLbls>
        <c:gapWidth val="150"/>
        <c:overlap val="100"/>
        <c:axId val="521252248"/>
        <c:axId val="521252640"/>
      </c:barChart>
      <c:catAx>
        <c:axId val="521252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2640"/>
        <c:crosses val="autoZero"/>
        <c:auto val="1"/>
        <c:lblAlgn val="ctr"/>
        <c:lblOffset val="100"/>
        <c:noMultiLvlLbl val="0"/>
      </c:catAx>
      <c:valAx>
        <c:axId val="521252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2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119-4E76-AF31-721182CF471B}"/>
            </c:ext>
          </c:extLst>
        </c:ser>
        <c:dLbls>
          <c:showLegendKey val="0"/>
          <c:showVal val="0"/>
          <c:showCatName val="0"/>
          <c:showSerName val="0"/>
          <c:showPercent val="0"/>
          <c:showBubbleSize val="0"/>
        </c:dLbls>
        <c:gapWidth val="150"/>
        <c:overlap val="100"/>
        <c:axId val="531494864"/>
        <c:axId val="531495256"/>
      </c:barChart>
      <c:catAx>
        <c:axId val="53149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5256"/>
        <c:crosses val="autoZero"/>
        <c:auto val="1"/>
        <c:lblAlgn val="ctr"/>
        <c:lblOffset val="100"/>
        <c:noMultiLvlLbl val="0"/>
      </c:catAx>
      <c:valAx>
        <c:axId val="53149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8DE7-4A98-9666-5ACCCC500B52}"/>
            </c:ext>
          </c:extLst>
        </c:ser>
        <c:dLbls>
          <c:showLegendKey val="0"/>
          <c:showVal val="0"/>
          <c:showCatName val="0"/>
          <c:showSerName val="0"/>
          <c:showPercent val="0"/>
          <c:showBubbleSize val="0"/>
        </c:dLbls>
        <c:gapWidth val="150"/>
        <c:overlap val="100"/>
        <c:axId val="531496040"/>
        <c:axId val="531496432"/>
      </c:barChart>
      <c:catAx>
        <c:axId val="53149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6432"/>
        <c:crosses val="autoZero"/>
        <c:auto val="1"/>
        <c:lblAlgn val="ctr"/>
        <c:lblOffset val="100"/>
        <c:noMultiLvlLbl val="0"/>
      </c:catAx>
      <c:valAx>
        <c:axId val="53149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FD1-4295-8A34-D2710B704DE7}"/>
            </c:ext>
          </c:extLst>
        </c:ser>
        <c:dLbls>
          <c:showLegendKey val="0"/>
          <c:showVal val="0"/>
          <c:showCatName val="0"/>
          <c:showSerName val="0"/>
          <c:showPercent val="0"/>
          <c:showBubbleSize val="0"/>
        </c:dLbls>
        <c:gapWidth val="150"/>
        <c:overlap val="100"/>
        <c:axId val="531497608"/>
        <c:axId val="531498000"/>
      </c:barChart>
      <c:catAx>
        <c:axId val="53149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000"/>
        <c:crosses val="autoZero"/>
        <c:auto val="1"/>
        <c:lblAlgn val="ctr"/>
        <c:lblOffset val="100"/>
        <c:noMultiLvlLbl val="0"/>
      </c:catAx>
      <c:valAx>
        <c:axId val="53149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2350-4C39-A40D-18C27B09C8B6}"/>
            </c:ext>
          </c:extLst>
        </c:ser>
        <c:dLbls>
          <c:showLegendKey val="0"/>
          <c:showVal val="0"/>
          <c:showCatName val="0"/>
          <c:showSerName val="0"/>
          <c:showPercent val="0"/>
          <c:showBubbleSize val="0"/>
        </c:dLbls>
        <c:gapWidth val="150"/>
        <c:overlap val="100"/>
        <c:axId val="531498392"/>
        <c:axId val="531498784"/>
      </c:barChart>
      <c:catAx>
        <c:axId val="531498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784"/>
        <c:crosses val="autoZero"/>
        <c:auto val="1"/>
        <c:lblAlgn val="ctr"/>
        <c:lblOffset val="100"/>
        <c:noMultiLvlLbl val="0"/>
      </c:catAx>
      <c:valAx>
        <c:axId val="531498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8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60-457C-A8EC-7CAE7B38A9C6}"/>
            </c:ext>
          </c:extLst>
        </c:ser>
        <c:dLbls>
          <c:showLegendKey val="0"/>
          <c:showVal val="0"/>
          <c:showCatName val="0"/>
          <c:showSerName val="0"/>
          <c:showPercent val="0"/>
          <c:showBubbleSize val="0"/>
        </c:dLbls>
        <c:gapWidth val="150"/>
        <c:overlap val="100"/>
        <c:axId val="531499568"/>
        <c:axId val="531499960"/>
      </c:barChart>
      <c:catAx>
        <c:axId val="531499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9960"/>
        <c:crosses val="autoZero"/>
        <c:auto val="1"/>
        <c:lblAlgn val="ctr"/>
        <c:lblOffset val="100"/>
        <c:noMultiLvlLbl val="0"/>
      </c:catAx>
      <c:valAx>
        <c:axId val="531499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9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7F-48D1-A2E1-36F4CFB4FCA3}"/>
            </c:ext>
          </c:extLst>
        </c:ser>
        <c:dLbls>
          <c:showLegendKey val="0"/>
          <c:showVal val="0"/>
          <c:showCatName val="0"/>
          <c:showSerName val="0"/>
          <c:showPercent val="0"/>
          <c:showBubbleSize val="0"/>
        </c:dLbls>
        <c:gapWidth val="150"/>
        <c:overlap val="100"/>
        <c:axId val="531500744"/>
        <c:axId val="531501136"/>
      </c:barChart>
      <c:catAx>
        <c:axId val="531500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1136"/>
        <c:crosses val="autoZero"/>
        <c:auto val="1"/>
        <c:lblAlgn val="ctr"/>
        <c:lblOffset val="100"/>
        <c:noMultiLvlLbl val="0"/>
      </c:catAx>
      <c:valAx>
        <c:axId val="531501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0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004-44B6-A37E-D395957CB4A1}"/>
            </c:ext>
          </c:extLst>
        </c:ser>
        <c:dLbls>
          <c:showLegendKey val="0"/>
          <c:showVal val="0"/>
          <c:showCatName val="0"/>
          <c:showSerName val="0"/>
          <c:showPercent val="0"/>
          <c:showBubbleSize val="0"/>
        </c:dLbls>
        <c:gapWidth val="150"/>
        <c:overlap val="100"/>
        <c:axId val="531501920"/>
        <c:axId val="531502312"/>
      </c:barChart>
      <c:catAx>
        <c:axId val="53150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2312"/>
        <c:crosses val="autoZero"/>
        <c:auto val="1"/>
        <c:lblAlgn val="ctr"/>
        <c:lblOffset val="100"/>
        <c:noMultiLvlLbl val="0"/>
      </c:catAx>
      <c:valAx>
        <c:axId val="53150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757C-483C-AB22-99C94735B662}"/>
            </c:ext>
          </c:extLst>
        </c:ser>
        <c:dLbls>
          <c:showLegendKey val="0"/>
          <c:showVal val="0"/>
          <c:showCatName val="0"/>
          <c:showSerName val="0"/>
          <c:showPercent val="0"/>
          <c:showBubbleSize val="0"/>
        </c:dLbls>
        <c:gapWidth val="150"/>
        <c:overlap val="100"/>
        <c:axId val="531503096"/>
        <c:axId val="531503488"/>
      </c:barChart>
      <c:catAx>
        <c:axId val="53150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3488"/>
        <c:crosses val="autoZero"/>
        <c:auto val="1"/>
        <c:lblAlgn val="ctr"/>
        <c:lblOffset val="100"/>
        <c:noMultiLvlLbl val="0"/>
      </c:catAx>
      <c:valAx>
        <c:axId val="53150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175E-416E-8F08-C00194E38704}"/>
            </c:ext>
          </c:extLst>
        </c:ser>
        <c:dLbls>
          <c:showLegendKey val="0"/>
          <c:showVal val="0"/>
          <c:showCatName val="0"/>
          <c:showSerName val="0"/>
          <c:showPercent val="0"/>
          <c:showBubbleSize val="0"/>
        </c:dLbls>
        <c:gapWidth val="150"/>
        <c:overlap val="100"/>
        <c:axId val="531504272"/>
        <c:axId val="531504664"/>
      </c:barChart>
      <c:catAx>
        <c:axId val="53150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4664"/>
        <c:crosses val="autoZero"/>
        <c:auto val="1"/>
        <c:lblAlgn val="ctr"/>
        <c:lblOffset val="100"/>
        <c:noMultiLvlLbl val="0"/>
      </c:catAx>
      <c:valAx>
        <c:axId val="53150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EA47-45F5-8CD3-75A1C9351EF1}"/>
            </c:ext>
          </c:extLst>
        </c:ser>
        <c:dLbls>
          <c:showLegendKey val="0"/>
          <c:showVal val="0"/>
          <c:showCatName val="0"/>
          <c:showSerName val="0"/>
          <c:showPercent val="0"/>
          <c:showBubbleSize val="0"/>
        </c:dLbls>
        <c:gapWidth val="150"/>
        <c:overlap val="100"/>
        <c:axId val="534938048"/>
        <c:axId val="534938440"/>
      </c:barChart>
      <c:catAx>
        <c:axId val="534938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8440"/>
        <c:crosses val="autoZero"/>
        <c:auto val="1"/>
        <c:lblAlgn val="ctr"/>
        <c:lblOffset val="100"/>
        <c:noMultiLvlLbl val="0"/>
      </c:catAx>
      <c:valAx>
        <c:axId val="534938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8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467-4D18-ADB3-A37E01E1B3BF}"/>
            </c:ext>
          </c:extLst>
        </c:ser>
        <c:dLbls>
          <c:showLegendKey val="0"/>
          <c:showVal val="0"/>
          <c:showCatName val="0"/>
          <c:showSerName val="0"/>
          <c:showPercent val="0"/>
          <c:showBubbleSize val="0"/>
        </c:dLbls>
        <c:gapWidth val="150"/>
        <c:overlap val="100"/>
        <c:axId val="521253424"/>
        <c:axId val="521253816"/>
      </c:barChart>
      <c:catAx>
        <c:axId val="521253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3816"/>
        <c:crosses val="autoZero"/>
        <c:auto val="1"/>
        <c:lblAlgn val="ctr"/>
        <c:lblOffset val="100"/>
        <c:noMultiLvlLbl val="0"/>
      </c:catAx>
      <c:valAx>
        <c:axId val="521253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3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47-4B16-84E6-00BC3F9E262C}"/>
            </c:ext>
          </c:extLst>
        </c:ser>
        <c:dLbls>
          <c:showLegendKey val="0"/>
          <c:showVal val="0"/>
          <c:showCatName val="0"/>
          <c:showSerName val="0"/>
          <c:showPercent val="0"/>
          <c:showBubbleSize val="0"/>
        </c:dLbls>
        <c:gapWidth val="150"/>
        <c:overlap val="100"/>
        <c:axId val="534939224"/>
        <c:axId val="534939616"/>
      </c:barChart>
      <c:catAx>
        <c:axId val="53493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9616"/>
        <c:crosses val="autoZero"/>
        <c:auto val="1"/>
        <c:lblAlgn val="ctr"/>
        <c:lblOffset val="100"/>
        <c:noMultiLvlLbl val="0"/>
      </c:catAx>
      <c:valAx>
        <c:axId val="53493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B3-48DA-AF46-149ADDBC3740}"/>
            </c:ext>
          </c:extLst>
        </c:ser>
        <c:dLbls>
          <c:showLegendKey val="0"/>
          <c:showVal val="0"/>
          <c:showCatName val="0"/>
          <c:showSerName val="0"/>
          <c:showPercent val="0"/>
          <c:showBubbleSize val="0"/>
        </c:dLbls>
        <c:gapWidth val="150"/>
        <c:overlap val="100"/>
        <c:axId val="534940400"/>
        <c:axId val="534940792"/>
      </c:barChart>
      <c:catAx>
        <c:axId val="53494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0792"/>
        <c:crosses val="autoZero"/>
        <c:auto val="1"/>
        <c:lblAlgn val="ctr"/>
        <c:lblOffset val="100"/>
        <c:noMultiLvlLbl val="0"/>
      </c:catAx>
      <c:valAx>
        <c:axId val="53494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15-4BF2-B943-559C471BFF3C}"/>
            </c:ext>
          </c:extLst>
        </c:ser>
        <c:dLbls>
          <c:showLegendKey val="0"/>
          <c:showVal val="0"/>
          <c:showCatName val="0"/>
          <c:showSerName val="0"/>
          <c:showPercent val="0"/>
          <c:showBubbleSize val="0"/>
        </c:dLbls>
        <c:gapWidth val="150"/>
        <c:overlap val="100"/>
        <c:axId val="534941576"/>
        <c:axId val="534941968"/>
      </c:barChart>
      <c:catAx>
        <c:axId val="53494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1968"/>
        <c:crosses val="autoZero"/>
        <c:auto val="1"/>
        <c:lblAlgn val="ctr"/>
        <c:lblOffset val="100"/>
        <c:noMultiLvlLbl val="0"/>
      </c:catAx>
      <c:valAx>
        <c:axId val="53494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7E68-49B4-AC54-5A4BA2673BD2}"/>
            </c:ext>
          </c:extLst>
        </c:ser>
        <c:dLbls>
          <c:showLegendKey val="0"/>
          <c:showVal val="0"/>
          <c:showCatName val="0"/>
          <c:showSerName val="0"/>
          <c:showPercent val="0"/>
          <c:showBubbleSize val="0"/>
        </c:dLbls>
        <c:gapWidth val="150"/>
        <c:overlap val="100"/>
        <c:axId val="534942752"/>
        <c:axId val="534943144"/>
      </c:barChart>
      <c:catAx>
        <c:axId val="53494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3144"/>
        <c:crosses val="autoZero"/>
        <c:auto val="1"/>
        <c:lblAlgn val="ctr"/>
        <c:lblOffset val="100"/>
        <c:noMultiLvlLbl val="0"/>
      </c:catAx>
      <c:valAx>
        <c:axId val="53494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204-41E0-B567-0283DC65F6CF}"/>
            </c:ext>
          </c:extLst>
        </c:ser>
        <c:dLbls>
          <c:showLegendKey val="0"/>
          <c:showVal val="0"/>
          <c:showCatName val="0"/>
          <c:showSerName val="0"/>
          <c:showPercent val="0"/>
          <c:showBubbleSize val="0"/>
        </c:dLbls>
        <c:gapWidth val="150"/>
        <c:overlap val="100"/>
        <c:axId val="534943928"/>
        <c:axId val="534944320"/>
      </c:barChart>
      <c:catAx>
        <c:axId val="53494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4320"/>
        <c:crosses val="autoZero"/>
        <c:auto val="1"/>
        <c:lblAlgn val="ctr"/>
        <c:lblOffset val="100"/>
        <c:noMultiLvlLbl val="0"/>
      </c:catAx>
      <c:valAx>
        <c:axId val="53494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5BA7-4DD8-984C-8B05C8DC9130}"/>
            </c:ext>
          </c:extLst>
        </c:ser>
        <c:dLbls>
          <c:showLegendKey val="0"/>
          <c:showVal val="0"/>
          <c:showCatName val="0"/>
          <c:showSerName val="0"/>
          <c:showPercent val="0"/>
          <c:showBubbleSize val="0"/>
        </c:dLbls>
        <c:gapWidth val="150"/>
        <c:overlap val="100"/>
        <c:axId val="534945104"/>
        <c:axId val="534945496"/>
      </c:barChart>
      <c:catAx>
        <c:axId val="53494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5496"/>
        <c:crosses val="autoZero"/>
        <c:auto val="1"/>
        <c:lblAlgn val="ctr"/>
        <c:lblOffset val="100"/>
        <c:noMultiLvlLbl val="0"/>
      </c:catAx>
      <c:valAx>
        <c:axId val="53494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CF-41ED-B3D7-D16AD491C7B4}"/>
            </c:ext>
          </c:extLst>
        </c:ser>
        <c:dLbls>
          <c:showLegendKey val="0"/>
          <c:showVal val="0"/>
          <c:showCatName val="0"/>
          <c:showSerName val="0"/>
          <c:showPercent val="0"/>
          <c:showBubbleSize val="0"/>
        </c:dLbls>
        <c:gapWidth val="150"/>
        <c:overlap val="100"/>
        <c:axId val="534946280"/>
        <c:axId val="534946672"/>
      </c:barChart>
      <c:catAx>
        <c:axId val="53494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6672"/>
        <c:crosses val="autoZero"/>
        <c:auto val="1"/>
        <c:lblAlgn val="ctr"/>
        <c:lblOffset val="100"/>
        <c:noMultiLvlLbl val="0"/>
      </c:catAx>
      <c:valAx>
        <c:axId val="53494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64-4C25-B977-B611930E494A}"/>
            </c:ext>
          </c:extLst>
        </c:ser>
        <c:dLbls>
          <c:showLegendKey val="0"/>
          <c:showVal val="0"/>
          <c:showCatName val="0"/>
          <c:showSerName val="0"/>
          <c:showPercent val="0"/>
          <c:showBubbleSize val="0"/>
        </c:dLbls>
        <c:gapWidth val="150"/>
        <c:overlap val="100"/>
        <c:axId val="534947456"/>
        <c:axId val="534947848"/>
      </c:barChart>
      <c:catAx>
        <c:axId val="53494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7848"/>
        <c:crosses val="autoZero"/>
        <c:auto val="1"/>
        <c:lblAlgn val="ctr"/>
        <c:lblOffset val="100"/>
        <c:noMultiLvlLbl val="0"/>
      </c:catAx>
      <c:valAx>
        <c:axId val="53494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F5-47C2-AC98-558119137E90}"/>
            </c:ext>
          </c:extLst>
        </c:ser>
        <c:dLbls>
          <c:showLegendKey val="0"/>
          <c:showVal val="0"/>
          <c:showCatName val="0"/>
          <c:showSerName val="0"/>
          <c:showPercent val="0"/>
          <c:showBubbleSize val="0"/>
        </c:dLbls>
        <c:gapWidth val="150"/>
        <c:overlap val="100"/>
        <c:axId val="534948632"/>
        <c:axId val="534949024"/>
      </c:barChart>
      <c:catAx>
        <c:axId val="53494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9024"/>
        <c:crosses val="autoZero"/>
        <c:auto val="1"/>
        <c:lblAlgn val="ctr"/>
        <c:lblOffset val="100"/>
        <c:noMultiLvlLbl val="0"/>
      </c:catAx>
      <c:valAx>
        <c:axId val="53494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C0D-4002-8BE5-12C92DEA366F}"/>
            </c:ext>
          </c:extLst>
        </c:ser>
        <c:dLbls>
          <c:showLegendKey val="0"/>
          <c:showVal val="0"/>
          <c:showCatName val="0"/>
          <c:showSerName val="0"/>
          <c:showPercent val="0"/>
          <c:showBubbleSize val="0"/>
        </c:dLbls>
        <c:gapWidth val="150"/>
        <c:overlap val="100"/>
        <c:axId val="534949808"/>
        <c:axId val="534950200"/>
      </c:barChart>
      <c:catAx>
        <c:axId val="53494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0200"/>
        <c:crosses val="autoZero"/>
        <c:auto val="1"/>
        <c:lblAlgn val="ctr"/>
        <c:lblOffset val="100"/>
        <c:noMultiLvlLbl val="0"/>
      </c:catAx>
      <c:valAx>
        <c:axId val="53495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3F73-4C97-AE35-22FC15EBC860}"/>
            </c:ext>
          </c:extLst>
        </c:ser>
        <c:dLbls>
          <c:showLegendKey val="0"/>
          <c:showVal val="0"/>
          <c:showCatName val="0"/>
          <c:showSerName val="0"/>
          <c:showPercent val="0"/>
          <c:showBubbleSize val="0"/>
        </c:dLbls>
        <c:gapWidth val="150"/>
        <c:overlap val="100"/>
        <c:axId val="521233432"/>
        <c:axId val="521233824"/>
      </c:barChart>
      <c:catAx>
        <c:axId val="521233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3824"/>
        <c:crosses val="autoZero"/>
        <c:auto val="1"/>
        <c:lblAlgn val="ctr"/>
        <c:lblOffset val="100"/>
        <c:noMultiLvlLbl val="0"/>
      </c:catAx>
      <c:valAx>
        <c:axId val="521233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3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4C4-4FA9-B358-F4FC6B2833CF}"/>
            </c:ext>
          </c:extLst>
        </c:ser>
        <c:dLbls>
          <c:showLegendKey val="0"/>
          <c:showVal val="0"/>
          <c:showCatName val="0"/>
          <c:showSerName val="0"/>
          <c:showPercent val="0"/>
          <c:showBubbleSize val="0"/>
        </c:dLbls>
        <c:gapWidth val="150"/>
        <c:overlap val="100"/>
        <c:axId val="521254600"/>
        <c:axId val="521254992"/>
      </c:barChart>
      <c:catAx>
        <c:axId val="521254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4992"/>
        <c:crosses val="autoZero"/>
        <c:auto val="1"/>
        <c:lblAlgn val="ctr"/>
        <c:lblOffset val="100"/>
        <c:noMultiLvlLbl val="0"/>
      </c:catAx>
      <c:valAx>
        <c:axId val="52125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4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B6B-4ACB-86BF-8657639454DF}"/>
            </c:ext>
          </c:extLst>
        </c:ser>
        <c:dLbls>
          <c:showLegendKey val="0"/>
          <c:showVal val="0"/>
          <c:showCatName val="0"/>
          <c:showSerName val="0"/>
          <c:showPercent val="0"/>
          <c:showBubbleSize val="0"/>
        </c:dLbls>
        <c:gapWidth val="150"/>
        <c:overlap val="100"/>
        <c:axId val="534950984"/>
        <c:axId val="534951376"/>
      </c:barChart>
      <c:catAx>
        <c:axId val="53495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1376"/>
        <c:crosses val="autoZero"/>
        <c:auto val="1"/>
        <c:lblAlgn val="ctr"/>
        <c:lblOffset val="100"/>
        <c:noMultiLvlLbl val="0"/>
      </c:catAx>
      <c:valAx>
        <c:axId val="53495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743A-46CE-9196-D4F99A340AEB}"/>
            </c:ext>
          </c:extLst>
        </c:ser>
        <c:dLbls>
          <c:showLegendKey val="0"/>
          <c:showVal val="0"/>
          <c:showCatName val="0"/>
          <c:showSerName val="0"/>
          <c:showPercent val="0"/>
          <c:showBubbleSize val="0"/>
        </c:dLbls>
        <c:gapWidth val="150"/>
        <c:overlap val="100"/>
        <c:axId val="534952160"/>
        <c:axId val="534952552"/>
      </c:barChart>
      <c:catAx>
        <c:axId val="53495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2552"/>
        <c:crosses val="autoZero"/>
        <c:auto val="1"/>
        <c:lblAlgn val="ctr"/>
        <c:lblOffset val="100"/>
        <c:noMultiLvlLbl val="0"/>
      </c:catAx>
      <c:valAx>
        <c:axId val="53495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78-4129-BCFD-05B7485EA7C3}"/>
            </c:ext>
          </c:extLst>
        </c:ser>
        <c:dLbls>
          <c:showLegendKey val="0"/>
          <c:showVal val="0"/>
          <c:showCatName val="0"/>
          <c:showSerName val="0"/>
          <c:showPercent val="0"/>
          <c:showBubbleSize val="0"/>
        </c:dLbls>
        <c:gapWidth val="150"/>
        <c:overlap val="100"/>
        <c:axId val="534953336"/>
        <c:axId val="534953728"/>
      </c:barChart>
      <c:catAx>
        <c:axId val="53495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3728"/>
        <c:crosses val="autoZero"/>
        <c:auto val="1"/>
        <c:lblAlgn val="ctr"/>
        <c:lblOffset val="100"/>
        <c:noMultiLvlLbl val="0"/>
      </c:catAx>
      <c:valAx>
        <c:axId val="53495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73-4148-B116-CB6809D8523A}"/>
            </c:ext>
          </c:extLst>
        </c:ser>
        <c:dLbls>
          <c:showLegendKey val="0"/>
          <c:showVal val="0"/>
          <c:showCatName val="0"/>
          <c:showSerName val="0"/>
          <c:showPercent val="0"/>
          <c:showBubbleSize val="0"/>
        </c:dLbls>
        <c:gapWidth val="150"/>
        <c:overlap val="100"/>
        <c:axId val="534954512"/>
        <c:axId val="534954904"/>
      </c:barChart>
      <c:catAx>
        <c:axId val="53495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4904"/>
        <c:crosses val="autoZero"/>
        <c:auto val="1"/>
        <c:lblAlgn val="ctr"/>
        <c:lblOffset val="100"/>
        <c:noMultiLvlLbl val="0"/>
      </c:catAx>
      <c:valAx>
        <c:axId val="53495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292-40CB-96D3-7AC9390FD3F0}"/>
            </c:ext>
          </c:extLst>
        </c:ser>
        <c:dLbls>
          <c:showLegendKey val="0"/>
          <c:showVal val="0"/>
          <c:showCatName val="0"/>
          <c:showSerName val="0"/>
          <c:showPercent val="0"/>
          <c:showBubbleSize val="0"/>
        </c:dLbls>
        <c:gapWidth val="150"/>
        <c:overlap val="100"/>
        <c:axId val="534955688"/>
        <c:axId val="534956080"/>
      </c:barChart>
      <c:catAx>
        <c:axId val="53495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6080"/>
        <c:crosses val="autoZero"/>
        <c:auto val="1"/>
        <c:lblAlgn val="ctr"/>
        <c:lblOffset val="100"/>
        <c:noMultiLvlLbl val="0"/>
      </c:catAx>
      <c:valAx>
        <c:axId val="53495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EFB6-4379-A2A0-2CFDCFE32A90}"/>
            </c:ext>
          </c:extLst>
        </c:ser>
        <c:dLbls>
          <c:showLegendKey val="0"/>
          <c:showVal val="0"/>
          <c:showCatName val="0"/>
          <c:showSerName val="0"/>
          <c:showPercent val="0"/>
          <c:showBubbleSize val="0"/>
        </c:dLbls>
        <c:gapWidth val="150"/>
        <c:overlap val="100"/>
        <c:axId val="534956864"/>
        <c:axId val="534957256"/>
      </c:barChart>
      <c:catAx>
        <c:axId val="53495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7256"/>
        <c:crosses val="autoZero"/>
        <c:auto val="1"/>
        <c:lblAlgn val="ctr"/>
        <c:lblOffset val="100"/>
        <c:noMultiLvlLbl val="0"/>
      </c:catAx>
      <c:valAx>
        <c:axId val="53495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1053-4A1A-A593-CEB8102E9856}"/>
            </c:ext>
          </c:extLst>
        </c:ser>
        <c:dLbls>
          <c:showLegendKey val="0"/>
          <c:showVal val="0"/>
          <c:showCatName val="0"/>
          <c:showSerName val="0"/>
          <c:showPercent val="0"/>
          <c:showBubbleSize val="0"/>
        </c:dLbls>
        <c:gapWidth val="150"/>
        <c:overlap val="100"/>
        <c:axId val="534958040"/>
        <c:axId val="534958432"/>
      </c:barChart>
      <c:catAx>
        <c:axId val="53495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8432"/>
        <c:crosses val="autoZero"/>
        <c:auto val="1"/>
        <c:lblAlgn val="ctr"/>
        <c:lblOffset val="100"/>
        <c:noMultiLvlLbl val="0"/>
      </c:catAx>
      <c:valAx>
        <c:axId val="53495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FDD-414F-820D-5A36F70EB96E}"/>
            </c:ext>
          </c:extLst>
        </c:ser>
        <c:dLbls>
          <c:showLegendKey val="0"/>
          <c:showVal val="0"/>
          <c:showCatName val="0"/>
          <c:showSerName val="0"/>
          <c:showPercent val="0"/>
          <c:showBubbleSize val="0"/>
        </c:dLbls>
        <c:gapWidth val="150"/>
        <c:overlap val="100"/>
        <c:axId val="534959216"/>
        <c:axId val="534959608"/>
      </c:barChart>
      <c:catAx>
        <c:axId val="53495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9608"/>
        <c:crosses val="autoZero"/>
        <c:auto val="1"/>
        <c:lblAlgn val="ctr"/>
        <c:lblOffset val="100"/>
        <c:noMultiLvlLbl val="0"/>
      </c:catAx>
      <c:valAx>
        <c:axId val="53495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86-41EA-92BF-8E1EDA123617}"/>
            </c:ext>
          </c:extLst>
        </c:ser>
        <c:dLbls>
          <c:showLegendKey val="0"/>
          <c:showVal val="0"/>
          <c:showCatName val="0"/>
          <c:showSerName val="0"/>
          <c:showPercent val="0"/>
          <c:showBubbleSize val="0"/>
        </c:dLbls>
        <c:gapWidth val="150"/>
        <c:overlap val="100"/>
        <c:axId val="534960392"/>
        <c:axId val="534960784"/>
      </c:barChart>
      <c:catAx>
        <c:axId val="53496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0784"/>
        <c:crosses val="autoZero"/>
        <c:auto val="1"/>
        <c:lblAlgn val="ctr"/>
        <c:lblOffset val="100"/>
        <c:noMultiLvlLbl val="0"/>
      </c:catAx>
      <c:valAx>
        <c:axId val="53496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2A-4C36-B1F7-21C1C181DFF5}"/>
            </c:ext>
          </c:extLst>
        </c:ser>
        <c:dLbls>
          <c:showLegendKey val="0"/>
          <c:showVal val="0"/>
          <c:showCatName val="0"/>
          <c:showSerName val="0"/>
          <c:showPercent val="0"/>
          <c:showBubbleSize val="0"/>
        </c:dLbls>
        <c:gapWidth val="150"/>
        <c:overlap val="100"/>
        <c:axId val="534961568"/>
        <c:axId val="534961960"/>
      </c:barChart>
      <c:catAx>
        <c:axId val="53496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1960"/>
        <c:crosses val="autoZero"/>
        <c:auto val="1"/>
        <c:lblAlgn val="ctr"/>
        <c:lblOffset val="100"/>
        <c:noMultiLvlLbl val="0"/>
      </c:catAx>
      <c:valAx>
        <c:axId val="53496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0594-44E3-B919-8E76D102D647}"/>
            </c:ext>
          </c:extLst>
        </c:ser>
        <c:dLbls>
          <c:showLegendKey val="0"/>
          <c:showVal val="0"/>
          <c:showCatName val="0"/>
          <c:showSerName val="0"/>
          <c:showPercent val="0"/>
          <c:showBubbleSize val="0"/>
        </c:dLbls>
        <c:gapWidth val="150"/>
        <c:overlap val="100"/>
        <c:axId val="521255776"/>
        <c:axId val="521256168"/>
      </c:barChart>
      <c:catAx>
        <c:axId val="52125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6168"/>
        <c:crosses val="autoZero"/>
        <c:auto val="1"/>
        <c:lblAlgn val="ctr"/>
        <c:lblOffset val="100"/>
        <c:noMultiLvlLbl val="0"/>
      </c:catAx>
      <c:valAx>
        <c:axId val="521256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D9-46BA-9EE0-C4C1CCA69074}"/>
            </c:ext>
          </c:extLst>
        </c:ser>
        <c:dLbls>
          <c:showLegendKey val="0"/>
          <c:showVal val="0"/>
          <c:showCatName val="0"/>
          <c:showSerName val="0"/>
          <c:showPercent val="0"/>
          <c:showBubbleSize val="0"/>
        </c:dLbls>
        <c:gapWidth val="150"/>
        <c:overlap val="100"/>
        <c:axId val="534962744"/>
        <c:axId val="534963136"/>
      </c:barChart>
      <c:catAx>
        <c:axId val="53496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3136"/>
        <c:crosses val="autoZero"/>
        <c:auto val="1"/>
        <c:lblAlgn val="ctr"/>
        <c:lblOffset val="100"/>
        <c:noMultiLvlLbl val="0"/>
      </c:catAx>
      <c:valAx>
        <c:axId val="53496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29C6-4AC6-9D86-75CFAAE4577F}"/>
            </c:ext>
          </c:extLst>
        </c:ser>
        <c:dLbls>
          <c:showLegendKey val="0"/>
          <c:showVal val="0"/>
          <c:showCatName val="0"/>
          <c:showSerName val="0"/>
          <c:showPercent val="0"/>
          <c:showBubbleSize val="0"/>
        </c:dLbls>
        <c:gapWidth val="150"/>
        <c:overlap val="100"/>
        <c:axId val="534963920"/>
        <c:axId val="534964312"/>
      </c:barChart>
      <c:catAx>
        <c:axId val="53496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4312"/>
        <c:crosses val="autoZero"/>
        <c:auto val="1"/>
        <c:lblAlgn val="ctr"/>
        <c:lblOffset val="100"/>
        <c:noMultiLvlLbl val="0"/>
      </c:catAx>
      <c:valAx>
        <c:axId val="53496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9443-4EE2-B961-406E0F3D4C91}"/>
            </c:ext>
          </c:extLst>
        </c:ser>
        <c:dLbls>
          <c:showLegendKey val="0"/>
          <c:showVal val="0"/>
          <c:showCatName val="0"/>
          <c:showSerName val="0"/>
          <c:showPercent val="0"/>
          <c:showBubbleSize val="0"/>
        </c:dLbls>
        <c:gapWidth val="150"/>
        <c:overlap val="100"/>
        <c:axId val="534965096"/>
        <c:axId val="534965488"/>
      </c:barChart>
      <c:catAx>
        <c:axId val="53496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5488"/>
        <c:crosses val="autoZero"/>
        <c:auto val="1"/>
        <c:lblAlgn val="ctr"/>
        <c:lblOffset val="100"/>
        <c:noMultiLvlLbl val="0"/>
      </c:catAx>
      <c:valAx>
        <c:axId val="53496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A3AE-4A56-9420-C5385B588562}"/>
            </c:ext>
          </c:extLst>
        </c:ser>
        <c:dLbls>
          <c:showLegendKey val="0"/>
          <c:showVal val="0"/>
          <c:showCatName val="0"/>
          <c:showSerName val="0"/>
          <c:showPercent val="0"/>
          <c:showBubbleSize val="0"/>
        </c:dLbls>
        <c:gapWidth val="150"/>
        <c:overlap val="100"/>
        <c:axId val="534966272"/>
        <c:axId val="534966664"/>
      </c:barChart>
      <c:catAx>
        <c:axId val="53496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6664"/>
        <c:crosses val="autoZero"/>
        <c:auto val="1"/>
        <c:lblAlgn val="ctr"/>
        <c:lblOffset val="100"/>
        <c:noMultiLvlLbl val="0"/>
      </c:catAx>
      <c:valAx>
        <c:axId val="53496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36-49A4-AFD3-CAF93942C7B7}"/>
            </c:ext>
          </c:extLst>
        </c:ser>
        <c:dLbls>
          <c:showLegendKey val="0"/>
          <c:showVal val="0"/>
          <c:showCatName val="0"/>
          <c:showSerName val="0"/>
          <c:showPercent val="0"/>
          <c:showBubbleSize val="0"/>
        </c:dLbls>
        <c:gapWidth val="150"/>
        <c:overlap val="100"/>
        <c:axId val="534967448"/>
        <c:axId val="534967840"/>
      </c:barChart>
      <c:catAx>
        <c:axId val="53496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7840"/>
        <c:crosses val="autoZero"/>
        <c:auto val="1"/>
        <c:lblAlgn val="ctr"/>
        <c:lblOffset val="100"/>
        <c:noMultiLvlLbl val="0"/>
      </c:catAx>
      <c:valAx>
        <c:axId val="53496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E7-4A0A-BF91-6439D62F8D2A}"/>
            </c:ext>
          </c:extLst>
        </c:ser>
        <c:dLbls>
          <c:showLegendKey val="0"/>
          <c:showVal val="0"/>
          <c:showCatName val="0"/>
          <c:showSerName val="0"/>
          <c:showPercent val="0"/>
          <c:showBubbleSize val="0"/>
        </c:dLbls>
        <c:gapWidth val="150"/>
        <c:overlap val="100"/>
        <c:axId val="534968624"/>
        <c:axId val="534969016"/>
      </c:barChart>
      <c:catAx>
        <c:axId val="53496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9016"/>
        <c:crosses val="autoZero"/>
        <c:auto val="1"/>
        <c:lblAlgn val="ctr"/>
        <c:lblOffset val="100"/>
        <c:noMultiLvlLbl val="0"/>
      </c:catAx>
      <c:valAx>
        <c:axId val="53496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61-4BED-BA1F-785AF9E66C96}"/>
            </c:ext>
          </c:extLst>
        </c:ser>
        <c:dLbls>
          <c:showLegendKey val="0"/>
          <c:showVal val="0"/>
          <c:showCatName val="0"/>
          <c:showSerName val="0"/>
          <c:showPercent val="0"/>
          <c:showBubbleSize val="0"/>
        </c:dLbls>
        <c:gapWidth val="150"/>
        <c:overlap val="100"/>
        <c:axId val="534969800"/>
        <c:axId val="534970192"/>
      </c:barChart>
      <c:catAx>
        <c:axId val="53496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0192"/>
        <c:crosses val="autoZero"/>
        <c:auto val="1"/>
        <c:lblAlgn val="ctr"/>
        <c:lblOffset val="100"/>
        <c:noMultiLvlLbl val="0"/>
      </c:catAx>
      <c:valAx>
        <c:axId val="53497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0966-4520-AC23-75C0BE944975}"/>
            </c:ext>
          </c:extLst>
        </c:ser>
        <c:dLbls>
          <c:showLegendKey val="0"/>
          <c:showVal val="0"/>
          <c:showCatName val="0"/>
          <c:showSerName val="0"/>
          <c:showPercent val="0"/>
          <c:showBubbleSize val="0"/>
        </c:dLbls>
        <c:gapWidth val="150"/>
        <c:overlap val="100"/>
        <c:axId val="534970976"/>
        <c:axId val="534971368"/>
      </c:barChart>
      <c:catAx>
        <c:axId val="53497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1368"/>
        <c:crosses val="autoZero"/>
        <c:auto val="1"/>
        <c:lblAlgn val="ctr"/>
        <c:lblOffset val="100"/>
        <c:noMultiLvlLbl val="0"/>
      </c:catAx>
      <c:valAx>
        <c:axId val="53497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857B-411B-B58B-0E52578D91B0}"/>
            </c:ext>
          </c:extLst>
        </c:ser>
        <c:dLbls>
          <c:showLegendKey val="0"/>
          <c:showVal val="0"/>
          <c:showCatName val="0"/>
          <c:showSerName val="0"/>
          <c:showPercent val="0"/>
          <c:showBubbleSize val="0"/>
        </c:dLbls>
        <c:gapWidth val="150"/>
        <c:overlap val="100"/>
        <c:axId val="534972152"/>
        <c:axId val="534972544"/>
      </c:barChart>
      <c:catAx>
        <c:axId val="534972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2544"/>
        <c:crosses val="autoZero"/>
        <c:auto val="1"/>
        <c:lblAlgn val="ctr"/>
        <c:lblOffset val="100"/>
        <c:noMultiLvlLbl val="0"/>
      </c:catAx>
      <c:valAx>
        <c:axId val="534972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2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E0B2-482C-A6E0-F8063CF6BEF2}"/>
            </c:ext>
          </c:extLst>
        </c:ser>
        <c:dLbls>
          <c:showLegendKey val="0"/>
          <c:showVal val="0"/>
          <c:showCatName val="0"/>
          <c:showSerName val="0"/>
          <c:showPercent val="0"/>
          <c:showBubbleSize val="0"/>
        </c:dLbls>
        <c:gapWidth val="150"/>
        <c:overlap val="100"/>
        <c:axId val="534973328"/>
        <c:axId val="534973720"/>
      </c:barChart>
      <c:catAx>
        <c:axId val="534973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3720"/>
        <c:crosses val="autoZero"/>
        <c:auto val="1"/>
        <c:lblAlgn val="ctr"/>
        <c:lblOffset val="100"/>
        <c:noMultiLvlLbl val="0"/>
      </c:catAx>
      <c:valAx>
        <c:axId val="534973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3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04-45EB-BD2B-8E45339B4D9B}"/>
            </c:ext>
          </c:extLst>
        </c:ser>
        <c:dLbls>
          <c:showLegendKey val="0"/>
          <c:showVal val="0"/>
          <c:showCatName val="0"/>
          <c:showSerName val="0"/>
          <c:showPercent val="0"/>
          <c:showBubbleSize val="0"/>
        </c:dLbls>
        <c:gapWidth val="150"/>
        <c:overlap val="100"/>
        <c:axId val="524242536"/>
        <c:axId val="524242928"/>
      </c:barChart>
      <c:catAx>
        <c:axId val="524242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2928"/>
        <c:crosses val="autoZero"/>
        <c:auto val="1"/>
        <c:lblAlgn val="ctr"/>
        <c:lblOffset val="100"/>
        <c:noMultiLvlLbl val="0"/>
      </c:catAx>
      <c:valAx>
        <c:axId val="524242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2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B0C-4661-911F-0A19FF17AC31}"/>
            </c:ext>
          </c:extLst>
        </c:ser>
        <c:dLbls>
          <c:showLegendKey val="0"/>
          <c:showVal val="0"/>
          <c:showCatName val="0"/>
          <c:showSerName val="0"/>
          <c:showPercent val="0"/>
          <c:showBubbleSize val="0"/>
        </c:dLbls>
        <c:gapWidth val="150"/>
        <c:overlap val="100"/>
        <c:axId val="534974504"/>
        <c:axId val="534974896"/>
      </c:barChart>
      <c:catAx>
        <c:axId val="534974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4896"/>
        <c:crosses val="autoZero"/>
        <c:auto val="1"/>
        <c:lblAlgn val="ctr"/>
        <c:lblOffset val="100"/>
        <c:noMultiLvlLbl val="0"/>
      </c:catAx>
      <c:valAx>
        <c:axId val="534974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4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DB-413A-A44C-71952D774BFA}"/>
            </c:ext>
          </c:extLst>
        </c:ser>
        <c:dLbls>
          <c:showLegendKey val="0"/>
          <c:showVal val="0"/>
          <c:showCatName val="0"/>
          <c:showSerName val="0"/>
          <c:showPercent val="0"/>
          <c:showBubbleSize val="0"/>
        </c:dLbls>
        <c:gapWidth val="150"/>
        <c:overlap val="100"/>
        <c:axId val="534975680"/>
        <c:axId val="534976072"/>
      </c:barChart>
      <c:catAx>
        <c:axId val="534975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6072"/>
        <c:crosses val="autoZero"/>
        <c:auto val="1"/>
        <c:lblAlgn val="ctr"/>
        <c:lblOffset val="100"/>
        <c:noMultiLvlLbl val="0"/>
      </c:catAx>
      <c:valAx>
        <c:axId val="534976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5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ECD-4A2F-B70A-C0CADC4C88CE}"/>
            </c:ext>
          </c:extLst>
        </c:ser>
        <c:dLbls>
          <c:showLegendKey val="0"/>
          <c:showVal val="0"/>
          <c:showCatName val="0"/>
          <c:showSerName val="0"/>
          <c:showPercent val="0"/>
          <c:showBubbleSize val="0"/>
        </c:dLbls>
        <c:gapWidth val="150"/>
        <c:overlap val="100"/>
        <c:axId val="534976856"/>
        <c:axId val="534977248"/>
      </c:barChart>
      <c:catAx>
        <c:axId val="534976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7248"/>
        <c:crosses val="autoZero"/>
        <c:auto val="1"/>
        <c:lblAlgn val="ctr"/>
        <c:lblOffset val="100"/>
        <c:noMultiLvlLbl val="0"/>
      </c:catAx>
      <c:valAx>
        <c:axId val="534977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6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52EB-4DCD-BF5E-E9A47507065A}"/>
            </c:ext>
          </c:extLst>
        </c:ser>
        <c:dLbls>
          <c:showLegendKey val="0"/>
          <c:showVal val="0"/>
          <c:showCatName val="0"/>
          <c:showSerName val="0"/>
          <c:showPercent val="0"/>
          <c:showBubbleSize val="0"/>
        </c:dLbls>
        <c:gapWidth val="150"/>
        <c:overlap val="100"/>
        <c:axId val="534978032"/>
        <c:axId val="534978424"/>
      </c:barChart>
      <c:catAx>
        <c:axId val="534978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8424"/>
        <c:crosses val="autoZero"/>
        <c:auto val="1"/>
        <c:lblAlgn val="ctr"/>
        <c:lblOffset val="100"/>
        <c:noMultiLvlLbl val="0"/>
      </c:catAx>
      <c:valAx>
        <c:axId val="534978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8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8242-43AD-AF38-F97204E049CC}"/>
            </c:ext>
          </c:extLst>
        </c:ser>
        <c:dLbls>
          <c:showLegendKey val="0"/>
          <c:showVal val="0"/>
          <c:showCatName val="0"/>
          <c:showSerName val="0"/>
          <c:showPercent val="0"/>
          <c:showBubbleSize val="0"/>
        </c:dLbls>
        <c:gapWidth val="150"/>
        <c:overlap val="100"/>
        <c:axId val="534979208"/>
        <c:axId val="534979600"/>
      </c:barChart>
      <c:catAx>
        <c:axId val="534979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9600"/>
        <c:crosses val="autoZero"/>
        <c:auto val="1"/>
        <c:lblAlgn val="ctr"/>
        <c:lblOffset val="100"/>
        <c:noMultiLvlLbl val="0"/>
      </c:catAx>
      <c:valAx>
        <c:axId val="534979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9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8ABD-46ED-82C3-A4557C0A4476}"/>
            </c:ext>
          </c:extLst>
        </c:ser>
        <c:dLbls>
          <c:showLegendKey val="0"/>
          <c:showVal val="0"/>
          <c:showCatName val="0"/>
          <c:showSerName val="0"/>
          <c:showPercent val="0"/>
          <c:showBubbleSize val="0"/>
        </c:dLbls>
        <c:gapWidth val="150"/>
        <c:overlap val="100"/>
        <c:axId val="534980384"/>
        <c:axId val="534980776"/>
      </c:barChart>
      <c:catAx>
        <c:axId val="534980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0776"/>
        <c:crosses val="autoZero"/>
        <c:auto val="1"/>
        <c:lblAlgn val="ctr"/>
        <c:lblOffset val="100"/>
        <c:noMultiLvlLbl val="0"/>
      </c:catAx>
      <c:valAx>
        <c:axId val="534980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0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A05-47B8-82E4-D1C39FF4E4FF}"/>
            </c:ext>
          </c:extLst>
        </c:ser>
        <c:dLbls>
          <c:showLegendKey val="0"/>
          <c:showVal val="0"/>
          <c:showCatName val="0"/>
          <c:showSerName val="0"/>
          <c:showPercent val="0"/>
          <c:showBubbleSize val="0"/>
        </c:dLbls>
        <c:gapWidth val="150"/>
        <c:overlap val="100"/>
        <c:axId val="534981560"/>
        <c:axId val="534981952"/>
      </c:barChart>
      <c:catAx>
        <c:axId val="534981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1952"/>
        <c:crosses val="autoZero"/>
        <c:auto val="1"/>
        <c:lblAlgn val="ctr"/>
        <c:lblOffset val="100"/>
        <c:noMultiLvlLbl val="0"/>
      </c:catAx>
      <c:valAx>
        <c:axId val="534981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1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3E2-4774-92E8-F7C65172D026}"/>
            </c:ext>
          </c:extLst>
        </c:ser>
        <c:dLbls>
          <c:showLegendKey val="0"/>
          <c:showVal val="0"/>
          <c:showCatName val="0"/>
          <c:showSerName val="0"/>
          <c:showPercent val="0"/>
          <c:showBubbleSize val="0"/>
        </c:dLbls>
        <c:gapWidth val="150"/>
        <c:overlap val="100"/>
        <c:axId val="534982736"/>
        <c:axId val="534983128"/>
      </c:barChart>
      <c:catAx>
        <c:axId val="534982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3128"/>
        <c:crosses val="autoZero"/>
        <c:auto val="1"/>
        <c:lblAlgn val="ctr"/>
        <c:lblOffset val="100"/>
        <c:noMultiLvlLbl val="0"/>
      </c:catAx>
      <c:valAx>
        <c:axId val="534983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2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6CE-4E68-AC8D-CB45A5A80325}"/>
            </c:ext>
          </c:extLst>
        </c:ser>
        <c:dLbls>
          <c:showLegendKey val="0"/>
          <c:showVal val="0"/>
          <c:showCatName val="0"/>
          <c:showSerName val="0"/>
          <c:showPercent val="0"/>
          <c:showBubbleSize val="0"/>
        </c:dLbls>
        <c:gapWidth val="150"/>
        <c:overlap val="100"/>
        <c:axId val="534983912"/>
        <c:axId val="534984304"/>
      </c:barChart>
      <c:catAx>
        <c:axId val="534983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4304"/>
        <c:crosses val="autoZero"/>
        <c:auto val="1"/>
        <c:lblAlgn val="ctr"/>
        <c:lblOffset val="100"/>
        <c:noMultiLvlLbl val="0"/>
      </c:catAx>
      <c:valAx>
        <c:axId val="534984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3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FFA2-4457-8419-DA5D00821B7B}"/>
            </c:ext>
          </c:extLst>
        </c:ser>
        <c:dLbls>
          <c:showLegendKey val="0"/>
          <c:showVal val="0"/>
          <c:showCatName val="0"/>
          <c:showSerName val="0"/>
          <c:showPercent val="0"/>
          <c:showBubbleSize val="0"/>
        </c:dLbls>
        <c:gapWidth val="150"/>
        <c:overlap val="100"/>
        <c:axId val="534985088"/>
        <c:axId val="534985480"/>
      </c:barChart>
      <c:catAx>
        <c:axId val="534985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5480"/>
        <c:crosses val="autoZero"/>
        <c:auto val="1"/>
        <c:lblAlgn val="ctr"/>
        <c:lblOffset val="100"/>
        <c:noMultiLvlLbl val="0"/>
      </c:catAx>
      <c:valAx>
        <c:axId val="534985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5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2E-4055-AB65-F47D90975930}"/>
            </c:ext>
          </c:extLst>
        </c:ser>
        <c:dLbls>
          <c:showLegendKey val="0"/>
          <c:showVal val="0"/>
          <c:showCatName val="0"/>
          <c:showSerName val="0"/>
          <c:showPercent val="0"/>
          <c:showBubbleSize val="0"/>
        </c:dLbls>
        <c:gapWidth val="150"/>
        <c:overlap val="100"/>
        <c:axId val="524243712"/>
        <c:axId val="524244104"/>
      </c:barChart>
      <c:catAx>
        <c:axId val="524243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4104"/>
        <c:crosses val="autoZero"/>
        <c:auto val="1"/>
        <c:lblAlgn val="ctr"/>
        <c:lblOffset val="100"/>
        <c:noMultiLvlLbl val="0"/>
      </c:catAx>
      <c:valAx>
        <c:axId val="524244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3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CDEC-4CF7-B741-38257E8BD986}"/>
            </c:ext>
          </c:extLst>
        </c:ser>
        <c:dLbls>
          <c:showLegendKey val="0"/>
          <c:showVal val="0"/>
          <c:showCatName val="0"/>
          <c:showSerName val="0"/>
          <c:showPercent val="0"/>
          <c:showBubbleSize val="0"/>
        </c:dLbls>
        <c:gapWidth val="150"/>
        <c:overlap val="100"/>
        <c:axId val="534986656"/>
        <c:axId val="534987048"/>
      </c:barChart>
      <c:catAx>
        <c:axId val="534986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048"/>
        <c:crosses val="autoZero"/>
        <c:auto val="1"/>
        <c:lblAlgn val="ctr"/>
        <c:lblOffset val="100"/>
        <c:noMultiLvlLbl val="0"/>
      </c:catAx>
      <c:valAx>
        <c:axId val="534987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6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360F-460F-98E2-E2C8931D1844}"/>
            </c:ext>
          </c:extLst>
        </c:ser>
        <c:dLbls>
          <c:showLegendKey val="0"/>
          <c:showVal val="0"/>
          <c:showCatName val="0"/>
          <c:showSerName val="0"/>
          <c:showPercent val="0"/>
          <c:showBubbleSize val="0"/>
        </c:dLbls>
        <c:gapWidth val="150"/>
        <c:overlap val="100"/>
        <c:axId val="534987440"/>
        <c:axId val="534987832"/>
      </c:barChart>
      <c:catAx>
        <c:axId val="534987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832"/>
        <c:crosses val="autoZero"/>
        <c:auto val="1"/>
        <c:lblAlgn val="ctr"/>
        <c:lblOffset val="100"/>
        <c:noMultiLvlLbl val="0"/>
      </c:catAx>
      <c:valAx>
        <c:axId val="534987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7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B7-47E1-B4B6-F7F3D590A73B}"/>
            </c:ext>
          </c:extLst>
        </c:ser>
        <c:dLbls>
          <c:showLegendKey val="0"/>
          <c:showVal val="0"/>
          <c:showCatName val="0"/>
          <c:showSerName val="0"/>
          <c:showPercent val="0"/>
          <c:showBubbleSize val="0"/>
        </c:dLbls>
        <c:gapWidth val="150"/>
        <c:overlap val="100"/>
        <c:axId val="534988616"/>
        <c:axId val="534989008"/>
      </c:barChart>
      <c:catAx>
        <c:axId val="534988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9008"/>
        <c:crosses val="autoZero"/>
        <c:auto val="1"/>
        <c:lblAlgn val="ctr"/>
        <c:lblOffset val="100"/>
        <c:noMultiLvlLbl val="0"/>
      </c:catAx>
      <c:valAx>
        <c:axId val="534989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8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2B-4A05-A4DC-4AA2505F61B5}"/>
            </c:ext>
          </c:extLst>
        </c:ser>
        <c:dLbls>
          <c:showLegendKey val="0"/>
          <c:showVal val="0"/>
          <c:showCatName val="0"/>
          <c:showSerName val="0"/>
          <c:showPercent val="0"/>
          <c:showBubbleSize val="0"/>
        </c:dLbls>
        <c:gapWidth val="150"/>
        <c:overlap val="100"/>
        <c:axId val="534989792"/>
        <c:axId val="534990184"/>
      </c:barChart>
      <c:catAx>
        <c:axId val="534989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0184"/>
        <c:crosses val="autoZero"/>
        <c:auto val="1"/>
        <c:lblAlgn val="ctr"/>
        <c:lblOffset val="100"/>
        <c:noMultiLvlLbl val="0"/>
      </c:catAx>
      <c:valAx>
        <c:axId val="534990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9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18-4C99-B487-D2B34B4AA2A4}"/>
            </c:ext>
          </c:extLst>
        </c:ser>
        <c:dLbls>
          <c:showLegendKey val="0"/>
          <c:showVal val="0"/>
          <c:showCatName val="0"/>
          <c:showSerName val="0"/>
          <c:showPercent val="0"/>
          <c:showBubbleSize val="0"/>
        </c:dLbls>
        <c:gapWidth val="150"/>
        <c:overlap val="100"/>
        <c:axId val="534990968"/>
        <c:axId val="534991360"/>
      </c:barChart>
      <c:catAx>
        <c:axId val="534990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1360"/>
        <c:crosses val="autoZero"/>
        <c:auto val="1"/>
        <c:lblAlgn val="ctr"/>
        <c:lblOffset val="100"/>
        <c:noMultiLvlLbl val="0"/>
      </c:catAx>
      <c:valAx>
        <c:axId val="534991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0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41A8-4494-B986-1277F26F716E}"/>
            </c:ext>
          </c:extLst>
        </c:ser>
        <c:dLbls>
          <c:showLegendKey val="0"/>
          <c:showVal val="0"/>
          <c:showCatName val="0"/>
          <c:showSerName val="0"/>
          <c:showPercent val="0"/>
          <c:showBubbleSize val="0"/>
        </c:dLbls>
        <c:gapWidth val="150"/>
        <c:overlap val="100"/>
        <c:axId val="534992144"/>
        <c:axId val="534992536"/>
      </c:barChart>
      <c:catAx>
        <c:axId val="534992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2536"/>
        <c:crosses val="autoZero"/>
        <c:auto val="1"/>
        <c:lblAlgn val="ctr"/>
        <c:lblOffset val="100"/>
        <c:noMultiLvlLbl val="0"/>
      </c:catAx>
      <c:valAx>
        <c:axId val="534992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2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2DD3-4859-AB27-EEFC7BF64EA4}"/>
            </c:ext>
          </c:extLst>
        </c:ser>
        <c:dLbls>
          <c:showLegendKey val="0"/>
          <c:showVal val="0"/>
          <c:showCatName val="0"/>
          <c:showSerName val="0"/>
          <c:showPercent val="0"/>
          <c:showBubbleSize val="0"/>
        </c:dLbls>
        <c:gapWidth val="150"/>
        <c:overlap val="100"/>
        <c:axId val="534993320"/>
        <c:axId val="534993712"/>
      </c:barChart>
      <c:catAx>
        <c:axId val="534993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3712"/>
        <c:crosses val="autoZero"/>
        <c:auto val="1"/>
        <c:lblAlgn val="ctr"/>
        <c:lblOffset val="100"/>
        <c:noMultiLvlLbl val="0"/>
      </c:catAx>
      <c:valAx>
        <c:axId val="534993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3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444D-490F-AC82-0A57655B99CA}"/>
            </c:ext>
          </c:extLst>
        </c:ser>
        <c:dLbls>
          <c:showLegendKey val="0"/>
          <c:showVal val="0"/>
          <c:showCatName val="0"/>
          <c:showSerName val="0"/>
          <c:showPercent val="0"/>
          <c:showBubbleSize val="0"/>
        </c:dLbls>
        <c:gapWidth val="150"/>
        <c:overlap val="100"/>
        <c:axId val="534994496"/>
        <c:axId val="534994888"/>
      </c:barChart>
      <c:catAx>
        <c:axId val="534994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4888"/>
        <c:crosses val="autoZero"/>
        <c:auto val="1"/>
        <c:lblAlgn val="ctr"/>
        <c:lblOffset val="100"/>
        <c:noMultiLvlLbl val="0"/>
      </c:catAx>
      <c:valAx>
        <c:axId val="534994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4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1A-4140-8210-CB70E20CB17E}"/>
            </c:ext>
          </c:extLst>
        </c:ser>
        <c:dLbls>
          <c:showLegendKey val="0"/>
          <c:showVal val="0"/>
          <c:showCatName val="0"/>
          <c:showSerName val="0"/>
          <c:showPercent val="0"/>
          <c:showBubbleSize val="0"/>
        </c:dLbls>
        <c:gapWidth val="150"/>
        <c:overlap val="100"/>
        <c:axId val="521231080"/>
        <c:axId val="534995672"/>
      </c:barChart>
      <c:catAx>
        <c:axId val="521231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5672"/>
        <c:crosses val="autoZero"/>
        <c:auto val="1"/>
        <c:lblAlgn val="ctr"/>
        <c:lblOffset val="100"/>
        <c:noMultiLvlLbl val="0"/>
      </c:catAx>
      <c:valAx>
        <c:axId val="534995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0F-4ED5-A00F-B9DF50ADD117}"/>
            </c:ext>
          </c:extLst>
        </c:ser>
        <c:dLbls>
          <c:showLegendKey val="0"/>
          <c:showVal val="0"/>
          <c:showCatName val="0"/>
          <c:showSerName val="0"/>
          <c:showPercent val="0"/>
          <c:showBubbleSize val="0"/>
        </c:dLbls>
        <c:gapWidth val="150"/>
        <c:overlap val="100"/>
        <c:axId val="534996456"/>
        <c:axId val="534996848"/>
      </c:barChart>
      <c:catAx>
        <c:axId val="534996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6848"/>
        <c:crosses val="autoZero"/>
        <c:auto val="1"/>
        <c:lblAlgn val="ctr"/>
        <c:lblOffset val="100"/>
        <c:noMultiLvlLbl val="0"/>
      </c:catAx>
      <c:valAx>
        <c:axId val="534996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6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95-4690-9BCD-4EFA1B3FFDE3}"/>
            </c:ext>
          </c:extLst>
        </c:ser>
        <c:dLbls>
          <c:showLegendKey val="0"/>
          <c:showVal val="0"/>
          <c:showCatName val="0"/>
          <c:showSerName val="0"/>
          <c:showPercent val="0"/>
          <c:showBubbleSize val="0"/>
        </c:dLbls>
        <c:gapWidth val="150"/>
        <c:overlap val="100"/>
        <c:axId val="524244888"/>
        <c:axId val="524245280"/>
      </c:barChart>
      <c:catAx>
        <c:axId val="524244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5280"/>
        <c:crosses val="autoZero"/>
        <c:auto val="1"/>
        <c:lblAlgn val="ctr"/>
        <c:lblOffset val="100"/>
        <c:noMultiLvlLbl val="0"/>
      </c:catAx>
      <c:valAx>
        <c:axId val="524245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4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6A-4452-9E93-4FF2E0193936}"/>
            </c:ext>
          </c:extLst>
        </c:ser>
        <c:dLbls>
          <c:showLegendKey val="0"/>
          <c:showVal val="0"/>
          <c:showCatName val="0"/>
          <c:showSerName val="0"/>
          <c:showPercent val="0"/>
          <c:showBubbleSize val="0"/>
        </c:dLbls>
        <c:gapWidth val="150"/>
        <c:overlap val="100"/>
        <c:axId val="534997632"/>
        <c:axId val="534998024"/>
      </c:barChart>
      <c:catAx>
        <c:axId val="534997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8024"/>
        <c:crosses val="autoZero"/>
        <c:auto val="1"/>
        <c:lblAlgn val="ctr"/>
        <c:lblOffset val="100"/>
        <c:noMultiLvlLbl val="0"/>
      </c:catAx>
      <c:valAx>
        <c:axId val="534998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7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DD26-4003-BA0E-A5C02BD697E3}"/>
            </c:ext>
          </c:extLst>
        </c:ser>
        <c:dLbls>
          <c:showLegendKey val="0"/>
          <c:showVal val="0"/>
          <c:showCatName val="0"/>
          <c:showSerName val="0"/>
          <c:showPercent val="0"/>
          <c:showBubbleSize val="0"/>
        </c:dLbls>
        <c:gapWidth val="150"/>
        <c:overlap val="100"/>
        <c:axId val="534998808"/>
        <c:axId val="534999200"/>
      </c:barChart>
      <c:catAx>
        <c:axId val="534998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9200"/>
        <c:crosses val="autoZero"/>
        <c:auto val="1"/>
        <c:lblAlgn val="ctr"/>
        <c:lblOffset val="100"/>
        <c:noMultiLvlLbl val="0"/>
      </c:catAx>
      <c:valAx>
        <c:axId val="534999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8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29C4-4453-AC9E-1D893E293FBE}"/>
            </c:ext>
          </c:extLst>
        </c:ser>
        <c:dLbls>
          <c:showLegendKey val="0"/>
          <c:showVal val="0"/>
          <c:showCatName val="0"/>
          <c:showSerName val="0"/>
          <c:showPercent val="0"/>
          <c:showBubbleSize val="0"/>
        </c:dLbls>
        <c:gapWidth val="150"/>
        <c:overlap val="100"/>
        <c:axId val="534999984"/>
        <c:axId val="535000376"/>
      </c:barChart>
      <c:catAx>
        <c:axId val="534999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0376"/>
        <c:crosses val="autoZero"/>
        <c:auto val="1"/>
        <c:lblAlgn val="ctr"/>
        <c:lblOffset val="100"/>
        <c:noMultiLvlLbl val="0"/>
      </c:catAx>
      <c:valAx>
        <c:axId val="535000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9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190F-4E8E-9D1B-E1043DDE2F84}"/>
            </c:ext>
          </c:extLst>
        </c:ser>
        <c:dLbls>
          <c:showLegendKey val="0"/>
          <c:showVal val="0"/>
          <c:showCatName val="0"/>
          <c:showSerName val="0"/>
          <c:showPercent val="0"/>
          <c:showBubbleSize val="0"/>
        </c:dLbls>
        <c:gapWidth val="150"/>
        <c:overlap val="100"/>
        <c:axId val="535001160"/>
        <c:axId val="535001552"/>
      </c:barChart>
      <c:catAx>
        <c:axId val="535001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1552"/>
        <c:crosses val="autoZero"/>
        <c:auto val="1"/>
        <c:lblAlgn val="ctr"/>
        <c:lblOffset val="100"/>
        <c:noMultiLvlLbl val="0"/>
      </c:catAx>
      <c:valAx>
        <c:axId val="53500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1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1A-49EE-AD20-D851E32286C3}"/>
            </c:ext>
          </c:extLst>
        </c:ser>
        <c:dLbls>
          <c:showLegendKey val="0"/>
          <c:showVal val="0"/>
          <c:showCatName val="0"/>
          <c:showSerName val="0"/>
          <c:showPercent val="0"/>
          <c:showBubbleSize val="0"/>
        </c:dLbls>
        <c:gapWidth val="150"/>
        <c:overlap val="100"/>
        <c:axId val="535002336"/>
        <c:axId val="535002728"/>
      </c:barChart>
      <c:catAx>
        <c:axId val="535002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2728"/>
        <c:crosses val="autoZero"/>
        <c:auto val="1"/>
        <c:lblAlgn val="ctr"/>
        <c:lblOffset val="100"/>
        <c:noMultiLvlLbl val="0"/>
      </c:catAx>
      <c:valAx>
        <c:axId val="535002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2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00-430A-A614-0A475E00703B}"/>
            </c:ext>
          </c:extLst>
        </c:ser>
        <c:dLbls>
          <c:showLegendKey val="0"/>
          <c:showVal val="0"/>
          <c:showCatName val="0"/>
          <c:showSerName val="0"/>
          <c:showPercent val="0"/>
          <c:showBubbleSize val="0"/>
        </c:dLbls>
        <c:gapWidth val="150"/>
        <c:overlap val="100"/>
        <c:axId val="600263104"/>
        <c:axId val="600263496"/>
      </c:barChart>
      <c:catAx>
        <c:axId val="60026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3496"/>
        <c:crosses val="autoZero"/>
        <c:auto val="1"/>
        <c:lblAlgn val="ctr"/>
        <c:lblOffset val="100"/>
        <c:noMultiLvlLbl val="0"/>
      </c:catAx>
      <c:valAx>
        <c:axId val="60026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E64-4E71-B250-BB50A424C8C4}"/>
            </c:ext>
          </c:extLst>
        </c:ser>
        <c:dLbls>
          <c:showLegendKey val="0"/>
          <c:showVal val="0"/>
          <c:showCatName val="0"/>
          <c:showSerName val="0"/>
          <c:showPercent val="0"/>
          <c:showBubbleSize val="0"/>
        </c:dLbls>
        <c:gapWidth val="150"/>
        <c:overlap val="100"/>
        <c:axId val="600264280"/>
        <c:axId val="600264672"/>
      </c:barChart>
      <c:catAx>
        <c:axId val="60026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4672"/>
        <c:crosses val="autoZero"/>
        <c:auto val="1"/>
        <c:lblAlgn val="ctr"/>
        <c:lblOffset val="100"/>
        <c:noMultiLvlLbl val="0"/>
      </c:catAx>
      <c:valAx>
        <c:axId val="60026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20BC-4BC3-B9B4-B20C507E0458}"/>
            </c:ext>
          </c:extLst>
        </c:ser>
        <c:dLbls>
          <c:showLegendKey val="0"/>
          <c:showVal val="0"/>
          <c:showCatName val="0"/>
          <c:showSerName val="0"/>
          <c:showPercent val="0"/>
          <c:showBubbleSize val="0"/>
        </c:dLbls>
        <c:gapWidth val="150"/>
        <c:overlap val="100"/>
        <c:axId val="600265456"/>
        <c:axId val="600265848"/>
      </c:barChart>
      <c:catAx>
        <c:axId val="60026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5848"/>
        <c:crosses val="autoZero"/>
        <c:auto val="1"/>
        <c:lblAlgn val="ctr"/>
        <c:lblOffset val="100"/>
        <c:noMultiLvlLbl val="0"/>
      </c:catAx>
      <c:valAx>
        <c:axId val="60026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41A-421C-A1E8-4C40CD42A64C}"/>
            </c:ext>
          </c:extLst>
        </c:ser>
        <c:dLbls>
          <c:showLegendKey val="0"/>
          <c:showVal val="0"/>
          <c:showCatName val="0"/>
          <c:showSerName val="0"/>
          <c:showPercent val="0"/>
          <c:showBubbleSize val="0"/>
        </c:dLbls>
        <c:gapWidth val="150"/>
        <c:overlap val="100"/>
        <c:axId val="600266632"/>
        <c:axId val="600267024"/>
      </c:barChart>
      <c:catAx>
        <c:axId val="60026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7024"/>
        <c:crosses val="autoZero"/>
        <c:auto val="1"/>
        <c:lblAlgn val="ctr"/>
        <c:lblOffset val="100"/>
        <c:noMultiLvlLbl val="0"/>
      </c:catAx>
      <c:valAx>
        <c:axId val="60026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C3F5-4FD9-A64A-D04DB634BA70}"/>
            </c:ext>
          </c:extLst>
        </c:ser>
        <c:dLbls>
          <c:showLegendKey val="0"/>
          <c:showVal val="0"/>
          <c:showCatName val="0"/>
          <c:showSerName val="0"/>
          <c:showPercent val="0"/>
          <c:showBubbleSize val="0"/>
        </c:dLbls>
        <c:gapWidth val="150"/>
        <c:overlap val="100"/>
        <c:axId val="600267808"/>
        <c:axId val="600268200"/>
      </c:barChart>
      <c:catAx>
        <c:axId val="60026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8200"/>
        <c:crosses val="autoZero"/>
        <c:auto val="1"/>
        <c:lblAlgn val="ctr"/>
        <c:lblOffset val="100"/>
        <c:noMultiLvlLbl val="0"/>
      </c:catAx>
      <c:valAx>
        <c:axId val="60026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E9F-4E31-8EF8-0B932E66E365}"/>
            </c:ext>
          </c:extLst>
        </c:ser>
        <c:dLbls>
          <c:showLegendKey val="0"/>
          <c:showVal val="0"/>
          <c:showCatName val="0"/>
          <c:showSerName val="0"/>
          <c:showPercent val="0"/>
          <c:showBubbleSize val="0"/>
        </c:dLbls>
        <c:gapWidth val="150"/>
        <c:overlap val="100"/>
        <c:axId val="524246064"/>
        <c:axId val="524246456"/>
      </c:barChart>
      <c:catAx>
        <c:axId val="524246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6456"/>
        <c:crosses val="autoZero"/>
        <c:auto val="1"/>
        <c:lblAlgn val="ctr"/>
        <c:lblOffset val="100"/>
        <c:noMultiLvlLbl val="0"/>
      </c:catAx>
      <c:valAx>
        <c:axId val="524246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6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CF-4CF9-B668-87DB03D055DD}"/>
            </c:ext>
          </c:extLst>
        </c:ser>
        <c:dLbls>
          <c:showLegendKey val="0"/>
          <c:showVal val="0"/>
          <c:showCatName val="0"/>
          <c:showSerName val="0"/>
          <c:showPercent val="0"/>
          <c:showBubbleSize val="0"/>
        </c:dLbls>
        <c:gapWidth val="150"/>
        <c:overlap val="100"/>
        <c:axId val="600268984"/>
        <c:axId val="600269376"/>
      </c:barChart>
      <c:catAx>
        <c:axId val="60026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9376"/>
        <c:crosses val="autoZero"/>
        <c:auto val="1"/>
        <c:lblAlgn val="ctr"/>
        <c:lblOffset val="100"/>
        <c:noMultiLvlLbl val="0"/>
      </c:catAx>
      <c:valAx>
        <c:axId val="60026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743-4A06-BF75-387056E45A09}"/>
            </c:ext>
          </c:extLst>
        </c:ser>
        <c:dLbls>
          <c:showLegendKey val="0"/>
          <c:showVal val="0"/>
          <c:showCatName val="0"/>
          <c:showSerName val="0"/>
          <c:showPercent val="0"/>
          <c:showBubbleSize val="0"/>
        </c:dLbls>
        <c:gapWidth val="150"/>
        <c:overlap val="100"/>
        <c:axId val="600270160"/>
        <c:axId val="600270552"/>
      </c:barChart>
      <c:catAx>
        <c:axId val="60027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0552"/>
        <c:crosses val="autoZero"/>
        <c:auto val="1"/>
        <c:lblAlgn val="ctr"/>
        <c:lblOffset val="100"/>
        <c:noMultiLvlLbl val="0"/>
      </c:catAx>
      <c:valAx>
        <c:axId val="60027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7F-45BE-AF53-3C20929F4497}"/>
            </c:ext>
          </c:extLst>
        </c:ser>
        <c:dLbls>
          <c:showLegendKey val="0"/>
          <c:showVal val="0"/>
          <c:showCatName val="0"/>
          <c:showSerName val="0"/>
          <c:showPercent val="0"/>
          <c:showBubbleSize val="0"/>
        </c:dLbls>
        <c:gapWidth val="150"/>
        <c:overlap val="100"/>
        <c:axId val="600271728"/>
        <c:axId val="600272120"/>
      </c:barChart>
      <c:catAx>
        <c:axId val="60027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2120"/>
        <c:crosses val="autoZero"/>
        <c:auto val="1"/>
        <c:lblAlgn val="ctr"/>
        <c:lblOffset val="100"/>
        <c:noMultiLvlLbl val="0"/>
      </c:catAx>
      <c:valAx>
        <c:axId val="600272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7ED-4775-B5CF-D3D20476E8A7}"/>
            </c:ext>
          </c:extLst>
        </c:ser>
        <c:dLbls>
          <c:showLegendKey val="0"/>
          <c:showVal val="0"/>
          <c:showCatName val="0"/>
          <c:showSerName val="0"/>
          <c:showPercent val="0"/>
          <c:showBubbleSize val="0"/>
        </c:dLbls>
        <c:gapWidth val="150"/>
        <c:overlap val="100"/>
        <c:axId val="600272904"/>
        <c:axId val="600273296"/>
      </c:barChart>
      <c:catAx>
        <c:axId val="600272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3296"/>
        <c:crosses val="autoZero"/>
        <c:auto val="1"/>
        <c:lblAlgn val="ctr"/>
        <c:lblOffset val="100"/>
        <c:noMultiLvlLbl val="0"/>
      </c:catAx>
      <c:valAx>
        <c:axId val="600273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2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960-47A8-BC62-DB4B13081F94}"/>
            </c:ext>
          </c:extLst>
        </c:ser>
        <c:dLbls>
          <c:showLegendKey val="0"/>
          <c:showVal val="0"/>
          <c:showCatName val="0"/>
          <c:showSerName val="0"/>
          <c:showPercent val="0"/>
          <c:showBubbleSize val="0"/>
        </c:dLbls>
        <c:gapWidth val="150"/>
        <c:overlap val="100"/>
        <c:axId val="600274080"/>
        <c:axId val="600274472"/>
      </c:barChart>
      <c:catAx>
        <c:axId val="60027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4472"/>
        <c:crosses val="autoZero"/>
        <c:auto val="1"/>
        <c:lblAlgn val="ctr"/>
        <c:lblOffset val="100"/>
        <c:noMultiLvlLbl val="0"/>
      </c:catAx>
      <c:valAx>
        <c:axId val="60027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275B-4926-B835-CB08C0FE2439}"/>
            </c:ext>
          </c:extLst>
        </c:ser>
        <c:dLbls>
          <c:showLegendKey val="0"/>
          <c:showVal val="0"/>
          <c:showCatName val="0"/>
          <c:showSerName val="0"/>
          <c:showPercent val="0"/>
          <c:showBubbleSize val="0"/>
        </c:dLbls>
        <c:gapWidth val="150"/>
        <c:overlap val="100"/>
        <c:axId val="600275256"/>
        <c:axId val="600275648"/>
      </c:barChart>
      <c:catAx>
        <c:axId val="600275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5648"/>
        <c:crosses val="autoZero"/>
        <c:auto val="1"/>
        <c:lblAlgn val="ctr"/>
        <c:lblOffset val="100"/>
        <c:noMultiLvlLbl val="0"/>
      </c:catAx>
      <c:valAx>
        <c:axId val="600275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5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7D-4BDE-B791-B8B38004A745}"/>
            </c:ext>
          </c:extLst>
        </c:ser>
        <c:dLbls>
          <c:showLegendKey val="0"/>
          <c:showVal val="0"/>
          <c:showCatName val="0"/>
          <c:showSerName val="0"/>
          <c:showPercent val="0"/>
          <c:showBubbleSize val="0"/>
        </c:dLbls>
        <c:gapWidth val="150"/>
        <c:overlap val="100"/>
        <c:axId val="600276432"/>
        <c:axId val="600276824"/>
      </c:barChart>
      <c:catAx>
        <c:axId val="600276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6824"/>
        <c:crosses val="autoZero"/>
        <c:auto val="1"/>
        <c:lblAlgn val="ctr"/>
        <c:lblOffset val="100"/>
        <c:noMultiLvlLbl val="0"/>
      </c:catAx>
      <c:valAx>
        <c:axId val="600276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6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F0-47CA-AC00-C68C7B491B1A}"/>
            </c:ext>
          </c:extLst>
        </c:ser>
        <c:dLbls>
          <c:showLegendKey val="0"/>
          <c:showVal val="0"/>
          <c:showCatName val="0"/>
          <c:showSerName val="0"/>
          <c:showPercent val="0"/>
          <c:showBubbleSize val="0"/>
        </c:dLbls>
        <c:gapWidth val="150"/>
        <c:overlap val="100"/>
        <c:axId val="600277608"/>
        <c:axId val="600278000"/>
      </c:barChart>
      <c:catAx>
        <c:axId val="60027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8000"/>
        <c:crosses val="autoZero"/>
        <c:auto val="1"/>
        <c:lblAlgn val="ctr"/>
        <c:lblOffset val="100"/>
        <c:noMultiLvlLbl val="0"/>
      </c:catAx>
      <c:valAx>
        <c:axId val="60027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F9-4508-9877-0781749912B9}"/>
            </c:ext>
          </c:extLst>
        </c:ser>
        <c:dLbls>
          <c:showLegendKey val="0"/>
          <c:showVal val="0"/>
          <c:showCatName val="0"/>
          <c:showSerName val="0"/>
          <c:showPercent val="0"/>
          <c:showBubbleSize val="0"/>
        </c:dLbls>
        <c:gapWidth val="150"/>
        <c:overlap val="100"/>
        <c:axId val="600278784"/>
        <c:axId val="600279176"/>
      </c:barChart>
      <c:catAx>
        <c:axId val="60027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9176"/>
        <c:crosses val="autoZero"/>
        <c:auto val="1"/>
        <c:lblAlgn val="ctr"/>
        <c:lblOffset val="100"/>
        <c:noMultiLvlLbl val="0"/>
      </c:catAx>
      <c:valAx>
        <c:axId val="60027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FBB7-418A-8144-453965FD54A1}"/>
            </c:ext>
          </c:extLst>
        </c:ser>
        <c:dLbls>
          <c:showLegendKey val="0"/>
          <c:showVal val="0"/>
          <c:showCatName val="0"/>
          <c:showSerName val="0"/>
          <c:showPercent val="0"/>
          <c:showBubbleSize val="0"/>
        </c:dLbls>
        <c:gapWidth val="150"/>
        <c:overlap val="100"/>
        <c:axId val="600279960"/>
        <c:axId val="600280352"/>
      </c:barChart>
      <c:catAx>
        <c:axId val="600279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0352"/>
        <c:crosses val="autoZero"/>
        <c:auto val="1"/>
        <c:lblAlgn val="ctr"/>
        <c:lblOffset val="100"/>
        <c:noMultiLvlLbl val="0"/>
      </c:catAx>
      <c:valAx>
        <c:axId val="600280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9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4B88-41FC-BC80-690F57D0F860}"/>
            </c:ext>
          </c:extLst>
        </c:ser>
        <c:dLbls>
          <c:showLegendKey val="0"/>
          <c:showVal val="0"/>
          <c:showCatName val="0"/>
          <c:showSerName val="0"/>
          <c:showPercent val="0"/>
          <c:showBubbleSize val="0"/>
        </c:dLbls>
        <c:gapWidth val="150"/>
        <c:overlap val="100"/>
        <c:axId val="524247240"/>
        <c:axId val="524247632"/>
      </c:barChart>
      <c:catAx>
        <c:axId val="524247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7632"/>
        <c:crosses val="autoZero"/>
        <c:auto val="1"/>
        <c:lblAlgn val="ctr"/>
        <c:lblOffset val="100"/>
        <c:noMultiLvlLbl val="0"/>
      </c:catAx>
      <c:valAx>
        <c:axId val="524247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7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4B3D-44D7-AFC6-F7154176E093}"/>
            </c:ext>
          </c:extLst>
        </c:ser>
        <c:dLbls>
          <c:showLegendKey val="0"/>
          <c:showVal val="0"/>
          <c:showCatName val="0"/>
          <c:showSerName val="0"/>
          <c:showPercent val="0"/>
          <c:showBubbleSize val="0"/>
        </c:dLbls>
        <c:gapWidth val="150"/>
        <c:overlap val="100"/>
        <c:axId val="600281136"/>
        <c:axId val="600281528"/>
      </c:barChart>
      <c:catAx>
        <c:axId val="60028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1528"/>
        <c:crosses val="autoZero"/>
        <c:auto val="1"/>
        <c:lblAlgn val="ctr"/>
        <c:lblOffset val="100"/>
        <c:noMultiLvlLbl val="0"/>
      </c:catAx>
      <c:valAx>
        <c:axId val="600281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212A-4552-BEAF-EE089DE16641}"/>
            </c:ext>
          </c:extLst>
        </c:ser>
        <c:dLbls>
          <c:showLegendKey val="0"/>
          <c:showVal val="0"/>
          <c:showCatName val="0"/>
          <c:showSerName val="0"/>
          <c:showPercent val="0"/>
          <c:showBubbleSize val="0"/>
        </c:dLbls>
        <c:gapWidth val="150"/>
        <c:overlap val="100"/>
        <c:axId val="600281920"/>
        <c:axId val="600282312"/>
      </c:barChart>
      <c:catAx>
        <c:axId val="60028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2312"/>
        <c:crosses val="autoZero"/>
        <c:auto val="1"/>
        <c:lblAlgn val="ctr"/>
        <c:lblOffset val="100"/>
        <c:noMultiLvlLbl val="0"/>
      </c:catAx>
      <c:valAx>
        <c:axId val="60028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81-4D8E-8954-4A551CFFF055}"/>
            </c:ext>
          </c:extLst>
        </c:ser>
        <c:dLbls>
          <c:showLegendKey val="0"/>
          <c:showVal val="0"/>
          <c:showCatName val="0"/>
          <c:showSerName val="0"/>
          <c:showPercent val="0"/>
          <c:showBubbleSize val="0"/>
        </c:dLbls>
        <c:gapWidth val="150"/>
        <c:overlap val="100"/>
        <c:axId val="600283096"/>
        <c:axId val="600283488"/>
      </c:barChart>
      <c:catAx>
        <c:axId val="60028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3488"/>
        <c:crosses val="autoZero"/>
        <c:auto val="1"/>
        <c:lblAlgn val="ctr"/>
        <c:lblOffset val="100"/>
        <c:noMultiLvlLbl val="0"/>
      </c:catAx>
      <c:valAx>
        <c:axId val="60028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84-46EA-9FDF-FF499A32C263}"/>
            </c:ext>
          </c:extLst>
        </c:ser>
        <c:dLbls>
          <c:showLegendKey val="0"/>
          <c:showVal val="0"/>
          <c:showCatName val="0"/>
          <c:showSerName val="0"/>
          <c:showPercent val="0"/>
          <c:showBubbleSize val="0"/>
        </c:dLbls>
        <c:gapWidth val="150"/>
        <c:overlap val="100"/>
        <c:axId val="600284272"/>
        <c:axId val="600284664"/>
      </c:barChart>
      <c:catAx>
        <c:axId val="60028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4664"/>
        <c:crosses val="autoZero"/>
        <c:auto val="1"/>
        <c:lblAlgn val="ctr"/>
        <c:lblOffset val="100"/>
        <c:noMultiLvlLbl val="0"/>
      </c:catAx>
      <c:valAx>
        <c:axId val="60028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3B-45DC-9D25-505C200C9397}"/>
            </c:ext>
          </c:extLst>
        </c:ser>
        <c:dLbls>
          <c:showLegendKey val="0"/>
          <c:showVal val="0"/>
          <c:showCatName val="0"/>
          <c:showSerName val="0"/>
          <c:showPercent val="0"/>
          <c:showBubbleSize val="0"/>
        </c:dLbls>
        <c:gapWidth val="150"/>
        <c:overlap val="100"/>
        <c:axId val="600285448"/>
        <c:axId val="600285840"/>
      </c:barChart>
      <c:catAx>
        <c:axId val="600285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5840"/>
        <c:crosses val="autoZero"/>
        <c:auto val="1"/>
        <c:lblAlgn val="ctr"/>
        <c:lblOffset val="100"/>
        <c:noMultiLvlLbl val="0"/>
      </c:catAx>
      <c:valAx>
        <c:axId val="600285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5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3A00-4D2D-A93E-CEFFF20DDD52}"/>
            </c:ext>
          </c:extLst>
        </c:ser>
        <c:dLbls>
          <c:showLegendKey val="0"/>
          <c:showVal val="0"/>
          <c:showCatName val="0"/>
          <c:showSerName val="0"/>
          <c:showPercent val="0"/>
          <c:showBubbleSize val="0"/>
        </c:dLbls>
        <c:gapWidth val="150"/>
        <c:overlap val="100"/>
        <c:axId val="600286624"/>
        <c:axId val="600287016"/>
      </c:barChart>
      <c:catAx>
        <c:axId val="60028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7016"/>
        <c:crosses val="autoZero"/>
        <c:auto val="1"/>
        <c:lblAlgn val="ctr"/>
        <c:lblOffset val="100"/>
        <c:noMultiLvlLbl val="0"/>
      </c:catAx>
      <c:valAx>
        <c:axId val="600287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D942-4D4F-B592-BB7940A5D1FC}"/>
            </c:ext>
          </c:extLst>
        </c:ser>
        <c:dLbls>
          <c:showLegendKey val="0"/>
          <c:showVal val="0"/>
          <c:showCatName val="0"/>
          <c:showSerName val="0"/>
          <c:showPercent val="0"/>
          <c:showBubbleSize val="0"/>
        </c:dLbls>
        <c:gapWidth val="150"/>
        <c:overlap val="100"/>
        <c:axId val="600287800"/>
        <c:axId val="600288192"/>
      </c:barChart>
      <c:catAx>
        <c:axId val="600287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8192"/>
        <c:crosses val="autoZero"/>
        <c:auto val="1"/>
        <c:lblAlgn val="ctr"/>
        <c:lblOffset val="100"/>
        <c:noMultiLvlLbl val="0"/>
      </c:catAx>
      <c:valAx>
        <c:axId val="6002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7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F666-4DAB-9DDB-5BB05BD1CAC1}"/>
            </c:ext>
          </c:extLst>
        </c:ser>
        <c:dLbls>
          <c:showLegendKey val="0"/>
          <c:showVal val="0"/>
          <c:showCatName val="0"/>
          <c:showSerName val="0"/>
          <c:showPercent val="0"/>
          <c:showBubbleSize val="0"/>
        </c:dLbls>
        <c:gapWidth val="150"/>
        <c:overlap val="100"/>
        <c:axId val="600288976"/>
        <c:axId val="600289368"/>
      </c:barChart>
      <c:catAx>
        <c:axId val="600288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9368"/>
        <c:crosses val="autoZero"/>
        <c:auto val="1"/>
        <c:lblAlgn val="ctr"/>
        <c:lblOffset val="100"/>
        <c:noMultiLvlLbl val="0"/>
      </c:catAx>
      <c:valAx>
        <c:axId val="600289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8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F4-4C28-A514-F55DC2C38B41}"/>
            </c:ext>
          </c:extLst>
        </c:ser>
        <c:dLbls>
          <c:showLegendKey val="0"/>
          <c:showVal val="0"/>
          <c:showCatName val="0"/>
          <c:showSerName val="0"/>
          <c:showPercent val="0"/>
          <c:showBubbleSize val="0"/>
        </c:dLbls>
        <c:gapWidth val="150"/>
        <c:overlap val="100"/>
        <c:axId val="600290152"/>
        <c:axId val="600290544"/>
      </c:barChart>
      <c:catAx>
        <c:axId val="600290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0544"/>
        <c:crosses val="autoZero"/>
        <c:auto val="1"/>
        <c:lblAlgn val="ctr"/>
        <c:lblOffset val="100"/>
        <c:noMultiLvlLbl val="0"/>
      </c:catAx>
      <c:valAx>
        <c:axId val="600290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0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92-41E3-B807-5DE13AC3C2C6}"/>
            </c:ext>
          </c:extLst>
        </c:ser>
        <c:dLbls>
          <c:showLegendKey val="0"/>
          <c:showVal val="0"/>
          <c:showCatName val="0"/>
          <c:showSerName val="0"/>
          <c:showPercent val="0"/>
          <c:showBubbleSize val="0"/>
        </c:dLbls>
        <c:gapWidth val="150"/>
        <c:overlap val="100"/>
        <c:axId val="600291328"/>
        <c:axId val="600291720"/>
      </c:barChart>
      <c:catAx>
        <c:axId val="60029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1720"/>
        <c:crosses val="autoZero"/>
        <c:auto val="1"/>
        <c:lblAlgn val="ctr"/>
        <c:lblOffset val="100"/>
        <c:noMultiLvlLbl val="0"/>
      </c:catAx>
      <c:valAx>
        <c:axId val="600291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CA62-4E8F-95BF-1083F6B3AA9A}"/>
            </c:ext>
          </c:extLst>
        </c:ser>
        <c:dLbls>
          <c:showLegendKey val="0"/>
          <c:showVal val="0"/>
          <c:showCatName val="0"/>
          <c:showSerName val="0"/>
          <c:showPercent val="0"/>
          <c:showBubbleSize val="0"/>
        </c:dLbls>
        <c:gapWidth val="150"/>
        <c:overlap val="100"/>
        <c:axId val="524248416"/>
        <c:axId val="524248808"/>
      </c:barChart>
      <c:catAx>
        <c:axId val="524248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8808"/>
        <c:crosses val="autoZero"/>
        <c:auto val="1"/>
        <c:lblAlgn val="ctr"/>
        <c:lblOffset val="100"/>
        <c:noMultiLvlLbl val="0"/>
      </c:catAx>
      <c:valAx>
        <c:axId val="524248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8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A9-4266-B00E-7F1A06EAFCCD}"/>
            </c:ext>
          </c:extLst>
        </c:ser>
        <c:dLbls>
          <c:showLegendKey val="0"/>
          <c:showVal val="0"/>
          <c:showCatName val="0"/>
          <c:showSerName val="0"/>
          <c:showPercent val="0"/>
          <c:showBubbleSize val="0"/>
        </c:dLbls>
        <c:gapWidth val="150"/>
        <c:overlap val="100"/>
        <c:axId val="600292504"/>
        <c:axId val="600292896"/>
      </c:barChart>
      <c:catAx>
        <c:axId val="600292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2896"/>
        <c:crosses val="autoZero"/>
        <c:auto val="1"/>
        <c:lblAlgn val="ctr"/>
        <c:lblOffset val="100"/>
        <c:noMultiLvlLbl val="0"/>
      </c:catAx>
      <c:valAx>
        <c:axId val="600292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2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4E77-4C70-A368-254D05112331}"/>
            </c:ext>
          </c:extLst>
        </c:ser>
        <c:dLbls>
          <c:showLegendKey val="0"/>
          <c:showVal val="0"/>
          <c:showCatName val="0"/>
          <c:showSerName val="0"/>
          <c:showPercent val="0"/>
          <c:showBubbleSize val="0"/>
        </c:dLbls>
        <c:gapWidth val="150"/>
        <c:overlap val="100"/>
        <c:axId val="600293680"/>
        <c:axId val="600294072"/>
      </c:barChart>
      <c:catAx>
        <c:axId val="600293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4072"/>
        <c:crosses val="autoZero"/>
        <c:auto val="1"/>
        <c:lblAlgn val="ctr"/>
        <c:lblOffset val="100"/>
        <c:noMultiLvlLbl val="0"/>
      </c:catAx>
      <c:valAx>
        <c:axId val="600294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3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E817-4D8B-AFB1-B42F49A9E4C4}"/>
            </c:ext>
          </c:extLst>
        </c:ser>
        <c:dLbls>
          <c:showLegendKey val="0"/>
          <c:showVal val="0"/>
          <c:showCatName val="0"/>
          <c:showSerName val="0"/>
          <c:showPercent val="0"/>
          <c:showBubbleSize val="0"/>
        </c:dLbls>
        <c:gapWidth val="150"/>
        <c:overlap val="100"/>
        <c:axId val="600294856"/>
        <c:axId val="600295248"/>
      </c:barChart>
      <c:catAx>
        <c:axId val="600294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5248"/>
        <c:crosses val="autoZero"/>
        <c:auto val="1"/>
        <c:lblAlgn val="ctr"/>
        <c:lblOffset val="100"/>
        <c:noMultiLvlLbl val="0"/>
      </c:catAx>
      <c:valAx>
        <c:axId val="60029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4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 ##0</c:formatCode>
                <c:ptCount val="12"/>
              </c:numCache>
            </c:numRef>
          </c:val>
          <c:extLst>
            <c:ext xmlns:c16="http://schemas.microsoft.com/office/drawing/2014/chart" uri="{C3380CC4-5D6E-409C-BE32-E72D297353CC}">
              <c16:uniqueId val="{00000000-A693-4F37-BFBE-96623FE4A24B}"/>
            </c:ext>
          </c:extLst>
        </c:ser>
        <c:dLbls>
          <c:showLegendKey val="0"/>
          <c:showVal val="0"/>
          <c:showCatName val="0"/>
          <c:showSerName val="0"/>
          <c:showPercent val="0"/>
          <c:showBubbleSize val="0"/>
        </c:dLbls>
        <c:gapWidth val="150"/>
        <c:overlap val="100"/>
        <c:axId val="600296032"/>
        <c:axId val="600296424"/>
      </c:barChart>
      <c:catAx>
        <c:axId val="600296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6424"/>
        <c:crosses val="autoZero"/>
        <c:auto val="1"/>
        <c:lblAlgn val="ctr"/>
        <c:lblOffset val="100"/>
        <c:noMultiLvlLbl val="0"/>
      </c:catAx>
      <c:valAx>
        <c:axId val="600296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6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33-4038-A973-E22B66E6D27D}"/>
            </c:ext>
          </c:extLst>
        </c:ser>
        <c:dLbls>
          <c:showLegendKey val="0"/>
          <c:showVal val="0"/>
          <c:showCatName val="0"/>
          <c:showSerName val="0"/>
          <c:showPercent val="0"/>
          <c:showBubbleSize val="0"/>
        </c:dLbls>
        <c:gapWidth val="150"/>
        <c:overlap val="100"/>
        <c:axId val="600297208"/>
        <c:axId val="600297600"/>
      </c:barChart>
      <c:catAx>
        <c:axId val="600297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7600"/>
        <c:crosses val="autoZero"/>
        <c:auto val="1"/>
        <c:lblAlgn val="ctr"/>
        <c:lblOffset val="100"/>
        <c:noMultiLvlLbl val="0"/>
      </c:catAx>
      <c:valAx>
        <c:axId val="600297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7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BE-4E1D-A2C0-44BB40635E0D}"/>
            </c:ext>
          </c:extLst>
        </c:ser>
        <c:dLbls>
          <c:showLegendKey val="0"/>
          <c:showVal val="0"/>
          <c:showCatName val="0"/>
          <c:showSerName val="0"/>
          <c:showPercent val="0"/>
          <c:showBubbleSize val="0"/>
        </c:dLbls>
        <c:gapWidth val="150"/>
        <c:overlap val="100"/>
        <c:axId val="600298384"/>
        <c:axId val="600298776"/>
      </c:barChart>
      <c:catAx>
        <c:axId val="600298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8776"/>
        <c:crosses val="autoZero"/>
        <c:auto val="1"/>
        <c:lblAlgn val="ctr"/>
        <c:lblOffset val="100"/>
        <c:noMultiLvlLbl val="0"/>
      </c:catAx>
      <c:valAx>
        <c:axId val="600298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8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911-4296-B571-61509012EE6B}"/>
            </c:ext>
          </c:extLst>
        </c:ser>
        <c:dLbls>
          <c:showLegendKey val="0"/>
          <c:showVal val="0"/>
          <c:showCatName val="0"/>
          <c:showSerName val="0"/>
          <c:showPercent val="0"/>
          <c:showBubbleSize val="0"/>
        </c:dLbls>
        <c:gapWidth val="150"/>
        <c:overlap val="100"/>
        <c:axId val="600299560"/>
        <c:axId val="600299952"/>
      </c:barChart>
      <c:catAx>
        <c:axId val="600299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9952"/>
        <c:crosses val="autoZero"/>
        <c:auto val="1"/>
        <c:lblAlgn val="ctr"/>
        <c:lblOffset val="100"/>
        <c:noMultiLvlLbl val="0"/>
      </c:catAx>
      <c:valAx>
        <c:axId val="600299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9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B7F3-43CA-811D-116417E304CD}"/>
            </c:ext>
          </c:extLst>
        </c:ser>
        <c:dLbls>
          <c:showLegendKey val="0"/>
          <c:showVal val="0"/>
          <c:showCatName val="0"/>
          <c:showSerName val="0"/>
          <c:showPercent val="0"/>
          <c:showBubbleSize val="0"/>
        </c:dLbls>
        <c:gapWidth val="150"/>
        <c:overlap val="100"/>
        <c:axId val="600300736"/>
        <c:axId val="600301128"/>
      </c:barChart>
      <c:catAx>
        <c:axId val="600300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1128"/>
        <c:crosses val="autoZero"/>
        <c:auto val="1"/>
        <c:lblAlgn val="ctr"/>
        <c:lblOffset val="100"/>
        <c:noMultiLvlLbl val="0"/>
      </c:catAx>
      <c:valAx>
        <c:axId val="600301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0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62BD-4AC0-B402-E0D33CEEE72F}"/>
            </c:ext>
          </c:extLst>
        </c:ser>
        <c:dLbls>
          <c:showLegendKey val="0"/>
          <c:showVal val="0"/>
          <c:showCatName val="0"/>
          <c:showSerName val="0"/>
          <c:showPercent val="0"/>
          <c:showBubbleSize val="0"/>
        </c:dLbls>
        <c:gapWidth val="150"/>
        <c:overlap val="100"/>
        <c:axId val="600301912"/>
        <c:axId val="600302304"/>
      </c:barChart>
      <c:catAx>
        <c:axId val="600301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2304"/>
        <c:crosses val="autoZero"/>
        <c:auto val="1"/>
        <c:lblAlgn val="ctr"/>
        <c:lblOffset val="100"/>
        <c:noMultiLvlLbl val="0"/>
      </c:catAx>
      <c:valAx>
        <c:axId val="600302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1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270E-4BC0-ACE8-984E477FD74A}"/>
            </c:ext>
          </c:extLst>
        </c:ser>
        <c:dLbls>
          <c:showLegendKey val="0"/>
          <c:showVal val="0"/>
          <c:showCatName val="0"/>
          <c:showSerName val="0"/>
          <c:showPercent val="0"/>
          <c:showBubbleSize val="0"/>
        </c:dLbls>
        <c:gapWidth val="150"/>
        <c:overlap val="100"/>
        <c:axId val="600303088"/>
        <c:axId val="600303480"/>
      </c:barChart>
      <c:catAx>
        <c:axId val="600303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3480"/>
        <c:crosses val="autoZero"/>
        <c:auto val="1"/>
        <c:lblAlgn val="ctr"/>
        <c:lblOffset val="100"/>
        <c:noMultiLvlLbl val="0"/>
      </c:catAx>
      <c:valAx>
        <c:axId val="600303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3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4D8-4BB1-AC4B-8B040CC78E09}"/>
            </c:ext>
          </c:extLst>
        </c:ser>
        <c:dLbls>
          <c:showLegendKey val="0"/>
          <c:showVal val="0"/>
          <c:showCatName val="0"/>
          <c:showSerName val="0"/>
          <c:showPercent val="0"/>
          <c:showBubbleSize val="0"/>
        </c:dLbls>
        <c:gapWidth val="150"/>
        <c:overlap val="100"/>
        <c:axId val="524249592"/>
        <c:axId val="524249984"/>
      </c:barChart>
      <c:catAx>
        <c:axId val="52424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9984"/>
        <c:crosses val="autoZero"/>
        <c:auto val="1"/>
        <c:lblAlgn val="ctr"/>
        <c:lblOffset val="100"/>
        <c:noMultiLvlLbl val="0"/>
      </c:catAx>
      <c:valAx>
        <c:axId val="52424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F6-4760-AC7B-2E051660129D}"/>
            </c:ext>
          </c:extLst>
        </c:ser>
        <c:dLbls>
          <c:showLegendKey val="0"/>
          <c:showVal val="0"/>
          <c:showCatName val="0"/>
          <c:showSerName val="0"/>
          <c:showPercent val="0"/>
          <c:showBubbleSize val="0"/>
        </c:dLbls>
        <c:gapWidth val="150"/>
        <c:overlap val="100"/>
        <c:axId val="600304264"/>
        <c:axId val="600304656"/>
      </c:barChart>
      <c:catAx>
        <c:axId val="600304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4656"/>
        <c:crosses val="autoZero"/>
        <c:auto val="1"/>
        <c:lblAlgn val="ctr"/>
        <c:lblOffset val="100"/>
        <c:noMultiLvlLbl val="0"/>
      </c:catAx>
      <c:valAx>
        <c:axId val="600304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4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E1-4C64-8E2A-E52DE9E128DE}"/>
            </c:ext>
          </c:extLst>
        </c:ser>
        <c:dLbls>
          <c:showLegendKey val="0"/>
          <c:showVal val="0"/>
          <c:showCatName val="0"/>
          <c:showSerName val="0"/>
          <c:showPercent val="0"/>
          <c:showBubbleSize val="0"/>
        </c:dLbls>
        <c:gapWidth val="150"/>
        <c:overlap val="100"/>
        <c:axId val="600305440"/>
        <c:axId val="600305832"/>
      </c:barChart>
      <c:catAx>
        <c:axId val="60030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5832"/>
        <c:crosses val="autoZero"/>
        <c:auto val="1"/>
        <c:lblAlgn val="ctr"/>
        <c:lblOffset val="100"/>
        <c:noMultiLvlLbl val="0"/>
      </c:catAx>
      <c:valAx>
        <c:axId val="600305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BA-47E7-ADE0-AF8156B9394D}"/>
            </c:ext>
          </c:extLst>
        </c:ser>
        <c:dLbls>
          <c:showLegendKey val="0"/>
          <c:showVal val="0"/>
          <c:showCatName val="0"/>
          <c:showSerName val="0"/>
          <c:showPercent val="0"/>
          <c:showBubbleSize val="0"/>
        </c:dLbls>
        <c:gapWidth val="150"/>
        <c:overlap val="100"/>
        <c:axId val="600306616"/>
        <c:axId val="600307008"/>
      </c:barChart>
      <c:catAx>
        <c:axId val="600306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7008"/>
        <c:crosses val="autoZero"/>
        <c:auto val="1"/>
        <c:lblAlgn val="ctr"/>
        <c:lblOffset val="100"/>
        <c:noMultiLvlLbl val="0"/>
      </c:catAx>
      <c:valAx>
        <c:axId val="600307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6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0016-403C-92F4-5C2B618DC5E7}"/>
            </c:ext>
          </c:extLst>
        </c:ser>
        <c:dLbls>
          <c:showLegendKey val="0"/>
          <c:showVal val="0"/>
          <c:showCatName val="0"/>
          <c:showSerName val="0"/>
          <c:showPercent val="0"/>
          <c:showBubbleSize val="0"/>
        </c:dLbls>
        <c:gapWidth val="150"/>
        <c:overlap val="100"/>
        <c:axId val="600307792"/>
        <c:axId val="600308184"/>
      </c:barChart>
      <c:catAx>
        <c:axId val="600307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8184"/>
        <c:crosses val="autoZero"/>
        <c:auto val="1"/>
        <c:lblAlgn val="ctr"/>
        <c:lblOffset val="100"/>
        <c:noMultiLvlLbl val="0"/>
      </c:catAx>
      <c:valAx>
        <c:axId val="600308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7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7AFA-4547-AA34-220044F9CC84}"/>
            </c:ext>
          </c:extLst>
        </c:ser>
        <c:dLbls>
          <c:showLegendKey val="0"/>
          <c:showVal val="0"/>
          <c:showCatName val="0"/>
          <c:showSerName val="0"/>
          <c:showPercent val="0"/>
          <c:showBubbleSize val="0"/>
        </c:dLbls>
        <c:gapWidth val="150"/>
        <c:overlap val="100"/>
        <c:axId val="600309360"/>
        <c:axId val="600309752"/>
      </c:barChart>
      <c:catAx>
        <c:axId val="60030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9752"/>
        <c:crosses val="autoZero"/>
        <c:auto val="1"/>
        <c:lblAlgn val="ctr"/>
        <c:lblOffset val="100"/>
        <c:noMultiLvlLbl val="0"/>
      </c:catAx>
      <c:valAx>
        <c:axId val="60030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9AF7-4EF8-8004-3B7790E3316E}"/>
            </c:ext>
          </c:extLst>
        </c:ser>
        <c:dLbls>
          <c:showLegendKey val="0"/>
          <c:showVal val="0"/>
          <c:showCatName val="0"/>
          <c:showSerName val="0"/>
          <c:showPercent val="0"/>
          <c:showBubbleSize val="0"/>
        </c:dLbls>
        <c:gapWidth val="150"/>
        <c:overlap val="100"/>
        <c:axId val="600310144"/>
        <c:axId val="600310536"/>
      </c:barChart>
      <c:catAx>
        <c:axId val="600310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0536"/>
        <c:crosses val="autoZero"/>
        <c:auto val="1"/>
        <c:lblAlgn val="ctr"/>
        <c:lblOffset val="100"/>
        <c:noMultiLvlLbl val="0"/>
      </c:catAx>
      <c:valAx>
        <c:axId val="600310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0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59-49DF-A2E9-58A5ECD87A74}"/>
            </c:ext>
          </c:extLst>
        </c:ser>
        <c:dLbls>
          <c:showLegendKey val="0"/>
          <c:showVal val="0"/>
          <c:showCatName val="0"/>
          <c:showSerName val="0"/>
          <c:showPercent val="0"/>
          <c:showBubbleSize val="0"/>
        </c:dLbls>
        <c:gapWidth val="150"/>
        <c:overlap val="100"/>
        <c:axId val="600311320"/>
        <c:axId val="600311712"/>
      </c:barChart>
      <c:catAx>
        <c:axId val="600311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1712"/>
        <c:crosses val="autoZero"/>
        <c:auto val="1"/>
        <c:lblAlgn val="ctr"/>
        <c:lblOffset val="100"/>
        <c:noMultiLvlLbl val="0"/>
      </c:catAx>
      <c:valAx>
        <c:axId val="600311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1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94-403D-87EB-DFF24FF2903E}"/>
            </c:ext>
          </c:extLst>
        </c:ser>
        <c:dLbls>
          <c:showLegendKey val="0"/>
          <c:showVal val="0"/>
          <c:showCatName val="0"/>
          <c:showSerName val="0"/>
          <c:showPercent val="0"/>
          <c:showBubbleSize val="0"/>
        </c:dLbls>
        <c:gapWidth val="150"/>
        <c:overlap val="100"/>
        <c:axId val="600312496"/>
        <c:axId val="600312888"/>
      </c:barChart>
      <c:catAx>
        <c:axId val="600312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2888"/>
        <c:crosses val="autoZero"/>
        <c:auto val="1"/>
        <c:lblAlgn val="ctr"/>
        <c:lblOffset val="100"/>
        <c:noMultiLvlLbl val="0"/>
      </c:catAx>
      <c:valAx>
        <c:axId val="600312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2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42-4156-9303-EE7CA6B64EB0}"/>
            </c:ext>
          </c:extLst>
        </c:ser>
        <c:dLbls>
          <c:showLegendKey val="0"/>
          <c:showVal val="0"/>
          <c:showCatName val="0"/>
          <c:showSerName val="0"/>
          <c:showPercent val="0"/>
          <c:showBubbleSize val="0"/>
        </c:dLbls>
        <c:gapWidth val="150"/>
        <c:overlap val="100"/>
        <c:axId val="600313672"/>
        <c:axId val="600314064"/>
      </c:barChart>
      <c:catAx>
        <c:axId val="600313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4064"/>
        <c:crosses val="autoZero"/>
        <c:auto val="1"/>
        <c:lblAlgn val="ctr"/>
        <c:lblOffset val="100"/>
        <c:noMultiLvlLbl val="0"/>
      </c:catAx>
      <c:valAx>
        <c:axId val="600314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3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E6F6-45DC-BFA3-A88AEDEC8456}"/>
            </c:ext>
          </c:extLst>
        </c:ser>
        <c:dLbls>
          <c:showLegendKey val="0"/>
          <c:showVal val="0"/>
          <c:showCatName val="0"/>
          <c:showSerName val="0"/>
          <c:showPercent val="0"/>
          <c:showBubbleSize val="0"/>
        </c:dLbls>
        <c:gapWidth val="150"/>
        <c:overlap val="100"/>
        <c:axId val="600314848"/>
        <c:axId val="600315240"/>
      </c:barChart>
      <c:catAx>
        <c:axId val="600314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5240"/>
        <c:crosses val="autoZero"/>
        <c:auto val="1"/>
        <c:lblAlgn val="ctr"/>
        <c:lblOffset val="100"/>
        <c:noMultiLvlLbl val="0"/>
      </c:catAx>
      <c:valAx>
        <c:axId val="600315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4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8C-4716-9819-AD75AD1A084C}"/>
            </c:ext>
          </c:extLst>
        </c:ser>
        <c:dLbls>
          <c:showLegendKey val="0"/>
          <c:showVal val="0"/>
          <c:showCatName val="0"/>
          <c:showSerName val="0"/>
          <c:showPercent val="0"/>
          <c:showBubbleSize val="0"/>
        </c:dLbls>
        <c:gapWidth val="150"/>
        <c:overlap val="100"/>
        <c:axId val="524250768"/>
        <c:axId val="524251160"/>
      </c:barChart>
      <c:catAx>
        <c:axId val="52425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1160"/>
        <c:crosses val="autoZero"/>
        <c:auto val="1"/>
        <c:lblAlgn val="ctr"/>
        <c:lblOffset val="100"/>
        <c:noMultiLvlLbl val="0"/>
      </c:catAx>
      <c:valAx>
        <c:axId val="52425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9517-4CA5-A796-EFCB3834181C}"/>
            </c:ext>
          </c:extLst>
        </c:ser>
        <c:dLbls>
          <c:showLegendKey val="0"/>
          <c:showVal val="0"/>
          <c:showCatName val="0"/>
          <c:showSerName val="0"/>
          <c:showPercent val="0"/>
          <c:showBubbleSize val="0"/>
        </c:dLbls>
        <c:gapWidth val="150"/>
        <c:overlap val="100"/>
        <c:axId val="600316024"/>
        <c:axId val="600316416"/>
      </c:barChart>
      <c:catAx>
        <c:axId val="600316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6416"/>
        <c:crosses val="autoZero"/>
        <c:auto val="1"/>
        <c:lblAlgn val="ctr"/>
        <c:lblOffset val="100"/>
        <c:noMultiLvlLbl val="0"/>
      </c:catAx>
      <c:valAx>
        <c:axId val="600316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6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8A94-4691-8275-6A1EF1D75569}"/>
            </c:ext>
          </c:extLst>
        </c:ser>
        <c:dLbls>
          <c:showLegendKey val="0"/>
          <c:showVal val="0"/>
          <c:showCatName val="0"/>
          <c:showSerName val="0"/>
          <c:showPercent val="0"/>
          <c:showBubbleSize val="0"/>
        </c:dLbls>
        <c:gapWidth val="150"/>
        <c:overlap val="100"/>
        <c:axId val="600317200"/>
        <c:axId val="600317592"/>
      </c:barChart>
      <c:catAx>
        <c:axId val="600317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7592"/>
        <c:crosses val="autoZero"/>
        <c:auto val="1"/>
        <c:lblAlgn val="ctr"/>
        <c:lblOffset val="100"/>
        <c:noMultiLvlLbl val="0"/>
      </c:catAx>
      <c:valAx>
        <c:axId val="600317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7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D6-4E71-A57D-B20A1BBF9FFF}"/>
            </c:ext>
          </c:extLst>
        </c:ser>
        <c:dLbls>
          <c:showLegendKey val="0"/>
          <c:showVal val="0"/>
          <c:showCatName val="0"/>
          <c:showSerName val="0"/>
          <c:showPercent val="0"/>
          <c:showBubbleSize val="0"/>
        </c:dLbls>
        <c:gapWidth val="150"/>
        <c:overlap val="100"/>
        <c:axId val="600318376"/>
        <c:axId val="600318768"/>
      </c:barChart>
      <c:catAx>
        <c:axId val="600318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8768"/>
        <c:crosses val="autoZero"/>
        <c:auto val="1"/>
        <c:lblAlgn val="ctr"/>
        <c:lblOffset val="100"/>
        <c:noMultiLvlLbl val="0"/>
      </c:catAx>
      <c:valAx>
        <c:axId val="60031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8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DA-4991-9F93-579A2F9D05E9}"/>
            </c:ext>
          </c:extLst>
        </c:ser>
        <c:dLbls>
          <c:showLegendKey val="0"/>
          <c:showVal val="0"/>
          <c:showCatName val="0"/>
          <c:showSerName val="0"/>
          <c:showPercent val="0"/>
          <c:showBubbleSize val="0"/>
        </c:dLbls>
        <c:gapWidth val="150"/>
        <c:overlap val="100"/>
        <c:axId val="600319552"/>
        <c:axId val="600319944"/>
      </c:barChart>
      <c:catAx>
        <c:axId val="600319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9944"/>
        <c:crosses val="autoZero"/>
        <c:auto val="1"/>
        <c:lblAlgn val="ctr"/>
        <c:lblOffset val="100"/>
        <c:noMultiLvlLbl val="0"/>
      </c:catAx>
      <c:valAx>
        <c:axId val="600319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AA-4083-BB7A-36DCEE8A8B01}"/>
            </c:ext>
          </c:extLst>
        </c:ser>
        <c:dLbls>
          <c:showLegendKey val="0"/>
          <c:showVal val="0"/>
          <c:showCatName val="0"/>
          <c:showSerName val="0"/>
          <c:showPercent val="0"/>
          <c:showBubbleSize val="0"/>
        </c:dLbls>
        <c:gapWidth val="150"/>
        <c:overlap val="100"/>
        <c:axId val="600320728"/>
        <c:axId val="600321120"/>
      </c:barChart>
      <c:catAx>
        <c:axId val="600320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1120"/>
        <c:crosses val="autoZero"/>
        <c:auto val="1"/>
        <c:lblAlgn val="ctr"/>
        <c:lblOffset val="100"/>
        <c:noMultiLvlLbl val="0"/>
      </c:catAx>
      <c:valAx>
        <c:axId val="600321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0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3F6E-4179-8D1A-85C618EAB6DB}"/>
            </c:ext>
          </c:extLst>
        </c:ser>
        <c:dLbls>
          <c:showLegendKey val="0"/>
          <c:showVal val="0"/>
          <c:showCatName val="0"/>
          <c:showSerName val="0"/>
          <c:showPercent val="0"/>
          <c:showBubbleSize val="0"/>
        </c:dLbls>
        <c:gapWidth val="150"/>
        <c:overlap val="100"/>
        <c:axId val="600321904"/>
        <c:axId val="600322296"/>
      </c:barChart>
      <c:catAx>
        <c:axId val="600321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2296"/>
        <c:crosses val="autoZero"/>
        <c:auto val="1"/>
        <c:lblAlgn val="ctr"/>
        <c:lblOffset val="100"/>
        <c:noMultiLvlLbl val="0"/>
      </c:catAx>
      <c:valAx>
        <c:axId val="600322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1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A62-4B45-998C-C9B9188A6383}"/>
            </c:ext>
          </c:extLst>
        </c:ser>
        <c:dLbls>
          <c:showLegendKey val="0"/>
          <c:showVal val="0"/>
          <c:showCatName val="0"/>
          <c:showSerName val="0"/>
          <c:showPercent val="0"/>
          <c:showBubbleSize val="0"/>
        </c:dLbls>
        <c:gapWidth val="150"/>
        <c:overlap val="100"/>
        <c:axId val="600323080"/>
        <c:axId val="600323472"/>
      </c:barChart>
      <c:catAx>
        <c:axId val="600323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3472"/>
        <c:crosses val="autoZero"/>
        <c:auto val="1"/>
        <c:lblAlgn val="ctr"/>
        <c:lblOffset val="100"/>
        <c:noMultiLvlLbl val="0"/>
      </c:catAx>
      <c:valAx>
        <c:axId val="600323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3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1CCF-41AA-A373-B4B239367E4E}"/>
            </c:ext>
          </c:extLst>
        </c:ser>
        <c:dLbls>
          <c:showLegendKey val="0"/>
          <c:showVal val="0"/>
          <c:showCatName val="0"/>
          <c:showSerName val="0"/>
          <c:showPercent val="0"/>
          <c:showBubbleSize val="0"/>
        </c:dLbls>
        <c:gapWidth val="150"/>
        <c:overlap val="100"/>
        <c:axId val="600324256"/>
        <c:axId val="600324648"/>
      </c:barChart>
      <c:catAx>
        <c:axId val="600324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4648"/>
        <c:crosses val="autoZero"/>
        <c:auto val="1"/>
        <c:lblAlgn val="ctr"/>
        <c:lblOffset val="100"/>
        <c:noMultiLvlLbl val="0"/>
      </c:catAx>
      <c:valAx>
        <c:axId val="600324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4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E2-4EF9-853E-DE2099E47452}"/>
            </c:ext>
          </c:extLst>
        </c:ser>
        <c:dLbls>
          <c:showLegendKey val="0"/>
          <c:showVal val="0"/>
          <c:showCatName val="0"/>
          <c:showSerName val="0"/>
          <c:showPercent val="0"/>
          <c:showBubbleSize val="0"/>
        </c:dLbls>
        <c:gapWidth val="150"/>
        <c:overlap val="100"/>
        <c:axId val="600325432"/>
        <c:axId val="600325824"/>
      </c:barChart>
      <c:catAx>
        <c:axId val="600325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5824"/>
        <c:crosses val="autoZero"/>
        <c:auto val="1"/>
        <c:lblAlgn val="ctr"/>
        <c:lblOffset val="100"/>
        <c:noMultiLvlLbl val="0"/>
      </c:catAx>
      <c:valAx>
        <c:axId val="600325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5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2C-4749-B384-D5B15407820B}"/>
            </c:ext>
          </c:extLst>
        </c:ser>
        <c:dLbls>
          <c:showLegendKey val="0"/>
          <c:showVal val="0"/>
          <c:showCatName val="0"/>
          <c:showSerName val="0"/>
          <c:showPercent val="0"/>
          <c:showBubbleSize val="0"/>
        </c:dLbls>
        <c:gapWidth val="150"/>
        <c:overlap val="100"/>
        <c:axId val="600326608"/>
        <c:axId val="600327000"/>
      </c:barChart>
      <c:catAx>
        <c:axId val="600326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7000"/>
        <c:crosses val="autoZero"/>
        <c:auto val="1"/>
        <c:lblAlgn val="ctr"/>
        <c:lblOffset val="100"/>
        <c:noMultiLvlLbl val="0"/>
      </c:catAx>
      <c:valAx>
        <c:axId val="600327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6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1'!$D$14:$D$25</c:f>
              <c:numCache>
                <c:formatCode>"₡"#\ ##0</c:formatCode>
                <c:ptCount val="12"/>
                <c:pt idx="0">
                  <c:v>6265720</c:v>
                </c:pt>
                <c:pt idx="1">
                  <c:v>5819975</c:v>
                </c:pt>
                <c:pt idx="2">
                  <c:v>5065440</c:v>
                </c:pt>
                <c:pt idx="3">
                  <c:v>5801345</c:v>
                </c:pt>
                <c:pt idx="4">
                  <c:v>5858965</c:v>
                </c:pt>
                <c:pt idx="5">
                  <c:v>5815245</c:v>
                </c:pt>
                <c:pt idx="6">
                  <c:v>6209178</c:v>
                </c:pt>
                <c:pt idx="7">
                  <c:v>6309348</c:v>
                </c:pt>
                <c:pt idx="8">
                  <c:v>6487233</c:v>
                </c:pt>
                <c:pt idx="9">
                  <c:v>6684424</c:v>
                </c:pt>
                <c:pt idx="10">
                  <c:v>6900340</c:v>
                </c:pt>
                <c:pt idx="11">
                  <c:v>7000421</c:v>
                </c:pt>
              </c:numCache>
            </c:numRef>
          </c:val>
          <c:extLst>
            <c:ext xmlns:c16="http://schemas.microsoft.com/office/drawing/2014/chart" uri="{C3380CC4-5D6E-409C-BE32-E72D297353CC}">
              <c16:uniqueId val="{00000000-D102-421A-9BEB-4DD5E84B7E2E}"/>
            </c:ext>
          </c:extLst>
        </c:ser>
        <c:dLbls>
          <c:showLegendKey val="0"/>
          <c:showVal val="0"/>
          <c:showCatName val="0"/>
          <c:showSerName val="0"/>
          <c:showPercent val="0"/>
          <c:showBubbleSize val="0"/>
        </c:dLbls>
        <c:gapWidth val="150"/>
        <c:overlap val="100"/>
        <c:axId val="521234608"/>
        <c:axId val="521235000"/>
      </c:barChart>
      <c:catAx>
        <c:axId val="52123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5000"/>
        <c:crosses val="autoZero"/>
        <c:auto val="1"/>
        <c:lblAlgn val="ctr"/>
        <c:lblOffset val="100"/>
        <c:noMultiLvlLbl val="0"/>
      </c:catAx>
      <c:valAx>
        <c:axId val="521235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1DF-4FB8-B9F6-D57B71EA6078}"/>
            </c:ext>
          </c:extLst>
        </c:ser>
        <c:dLbls>
          <c:showLegendKey val="0"/>
          <c:showVal val="0"/>
          <c:showCatName val="0"/>
          <c:showSerName val="0"/>
          <c:showPercent val="0"/>
          <c:showBubbleSize val="0"/>
        </c:dLbls>
        <c:gapWidth val="150"/>
        <c:overlap val="100"/>
        <c:axId val="524251944"/>
        <c:axId val="524252336"/>
      </c:barChart>
      <c:catAx>
        <c:axId val="52425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2336"/>
        <c:crosses val="autoZero"/>
        <c:auto val="1"/>
        <c:lblAlgn val="ctr"/>
        <c:lblOffset val="100"/>
        <c:noMultiLvlLbl val="0"/>
      </c:catAx>
      <c:valAx>
        <c:axId val="52425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0E-4B2F-9995-4D462182F69E}"/>
            </c:ext>
          </c:extLst>
        </c:ser>
        <c:dLbls>
          <c:showLegendKey val="0"/>
          <c:showVal val="0"/>
          <c:showCatName val="0"/>
          <c:showSerName val="0"/>
          <c:showPercent val="0"/>
          <c:showBubbleSize val="0"/>
        </c:dLbls>
        <c:gapWidth val="150"/>
        <c:overlap val="100"/>
        <c:axId val="600327784"/>
        <c:axId val="602720344"/>
      </c:barChart>
      <c:catAx>
        <c:axId val="600327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0344"/>
        <c:crosses val="autoZero"/>
        <c:auto val="1"/>
        <c:lblAlgn val="ctr"/>
        <c:lblOffset val="100"/>
        <c:noMultiLvlLbl val="0"/>
      </c:catAx>
      <c:valAx>
        <c:axId val="602720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7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DFF-4F96-B705-1930FCFF553D}"/>
            </c:ext>
          </c:extLst>
        </c:ser>
        <c:dLbls>
          <c:showLegendKey val="0"/>
          <c:showVal val="0"/>
          <c:showCatName val="0"/>
          <c:showSerName val="0"/>
          <c:showPercent val="0"/>
          <c:showBubbleSize val="0"/>
        </c:dLbls>
        <c:gapWidth val="150"/>
        <c:overlap val="100"/>
        <c:axId val="602721128"/>
        <c:axId val="602721520"/>
      </c:barChart>
      <c:catAx>
        <c:axId val="602721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1520"/>
        <c:crosses val="autoZero"/>
        <c:auto val="1"/>
        <c:lblAlgn val="ctr"/>
        <c:lblOffset val="100"/>
        <c:noMultiLvlLbl val="0"/>
      </c:catAx>
      <c:valAx>
        <c:axId val="602721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1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01E-4AA6-B4C5-837BEA405703}"/>
            </c:ext>
          </c:extLst>
        </c:ser>
        <c:dLbls>
          <c:showLegendKey val="0"/>
          <c:showVal val="0"/>
          <c:showCatName val="0"/>
          <c:showSerName val="0"/>
          <c:showPercent val="0"/>
          <c:showBubbleSize val="0"/>
        </c:dLbls>
        <c:gapWidth val="150"/>
        <c:overlap val="100"/>
        <c:axId val="602722304"/>
        <c:axId val="602722696"/>
      </c:barChart>
      <c:catAx>
        <c:axId val="60272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2696"/>
        <c:crosses val="autoZero"/>
        <c:auto val="1"/>
        <c:lblAlgn val="ctr"/>
        <c:lblOffset val="100"/>
        <c:noMultiLvlLbl val="0"/>
      </c:catAx>
      <c:valAx>
        <c:axId val="602722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CF8F-4C54-B2B5-11582C0D43E0}"/>
            </c:ext>
          </c:extLst>
        </c:ser>
        <c:dLbls>
          <c:showLegendKey val="0"/>
          <c:showVal val="0"/>
          <c:showCatName val="0"/>
          <c:showSerName val="0"/>
          <c:showPercent val="0"/>
          <c:showBubbleSize val="0"/>
        </c:dLbls>
        <c:gapWidth val="150"/>
        <c:overlap val="100"/>
        <c:axId val="602723480"/>
        <c:axId val="602723872"/>
      </c:barChart>
      <c:catAx>
        <c:axId val="602723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3872"/>
        <c:crosses val="autoZero"/>
        <c:auto val="1"/>
        <c:lblAlgn val="ctr"/>
        <c:lblOffset val="100"/>
        <c:noMultiLvlLbl val="0"/>
      </c:catAx>
      <c:valAx>
        <c:axId val="602723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3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C2-451C-9ED5-62CD2C276B3B}"/>
            </c:ext>
          </c:extLst>
        </c:ser>
        <c:dLbls>
          <c:showLegendKey val="0"/>
          <c:showVal val="0"/>
          <c:showCatName val="0"/>
          <c:showSerName val="0"/>
          <c:showPercent val="0"/>
          <c:showBubbleSize val="0"/>
        </c:dLbls>
        <c:gapWidth val="150"/>
        <c:overlap val="100"/>
        <c:axId val="602724656"/>
        <c:axId val="602725048"/>
      </c:barChart>
      <c:catAx>
        <c:axId val="60272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5048"/>
        <c:crosses val="autoZero"/>
        <c:auto val="1"/>
        <c:lblAlgn val="ctr"/>
        <c:lblOffset val="100"/>
        <c:noMultiLvlLbl val="0"/>
      </c:catAx>
      <c:valAx>
        <c:axId val="602725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1A3-4E82-BDC7-69ACE0EAEF62}"/>
            </c:ext>
          </c:extLst>
        </c:ser>
        <c:dLbls>
          <c:showLegendKey val="0"/>
          <c:showVal val="0"/>
          <c:showCatName val="0"/>
          <c:showSerName val="0"/>
          <c:showPercent val="0"/>
          <c:showBubbleSize val="0"/>
        </c:dLbls>
        <c:gapWidth val="150"/>
        <c:overlap val="100"/>
        <c:axId val="602725832"/>
        <c:axId val="602726224"/>
      </c:barChart>
      <c:catAx>
        <c:axId val="602725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6224"/>
        <c:crosses val="autoZero"/>
        <c:auto val="1"/>
        <c:lblAlgn val="ctr"/>
        <c:lblOffset val="100"/>
        <c:noMultiLvlLbl val="0"/>
      </c:catAx>
      <c:valAx>
        <c:axId val="602726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5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E8-4393-BB60-7E2DE01AC377}"/>
            </c:ext>
          </c:extLst>
        </c:ser>
        <c:dLbls>
          <c:showLegendKey val="0"/>
          <c:showVal val="0"/>
          <c:showCatName val="0"/>
          <c:showSerName val="0"/>
          <c:showPercent val="0"/>
          <c:showBubbleSize val="0"/>
        </c:dLbls>
        <c:gapWidth val="150"/>
        <c:overlap val="100"/>
        <c:axId val="602727008"/>
        <c:axId val="602727400"/>
      </c:barChart>
      <c:catAx>
        <c:axId val="602727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7400"/>
        <c:crosses val="autoZero"/>
        <c:auto val="1"/>
        <c:lblAlgn val="ctr"/>
        <c:lblOffset val="100"/>
        <c:noMultiLvlLbl val="0"/>
      </c:catAx>
      <c:valAx>
        <c:axId val="602727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7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8A8-4B21-82D4-BC5CBC37A223}"/>
            </c:ext>
          </c:extLst>
        </c:ser>
        <c:dLbls>
          <c:showLegendKey val="0"/>
          <c:showVal val="0"/>
          <c:showCatName val="0"/>
          <c:showSerName val="0"/>
          <c:showPercent val="0"/>
          <c:showBubbleSize val="0"/>
        </c:dLbls>
        <c:gapWidth val="150"/>
        <c:overlap val="100"/>
        <c:axId val="602728184"/>
        <c:axId val="602728576"/>
      </c:barChart>
      <c:catAx>
        <c:axId val="602728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8576"/>
        <c:crosses val="autoZero"/>
        <c:auto val="1"/>
        <c:lblAlgn val="ctr"/>
        <c:lblOffset val="100"/>
        <c:noMultiLvlLbl val="0"/>
      </c:catAx>
      <c:valAx>
        <c:axId val="602728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8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80C3-477C-8922-CFE839C6669F}"/>
            </c:ext>
          </c:extLst>
        </c:ser>
        <c:dLbls>
          <c:showLegendKey val="0"/>
          <c:showVal val="0"/>
          <c:showCatName val="0"/>
          <c:showSerName val="0"/>
          <c:showPercent val="0"/>
          <c:showBubbleSize val="0"/>
        </c:dLbls>
        <c:gapWidth val="150"/>
        <c:overlap val="100"/>
        <c:axId val="602729360"/>
        <c:axId val="602729752"/>
      </c:barChart>
      <c:catAx>
        <c:axId val="60272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9752"/>
        <c:crosses val="autoZero"/>
        <c:auto val="1"/>
        <c:lblAlgn val="ctr"/>
        <c:lblOffset val="100"/>
        <c:noMultiLvlLbl val="0"/>
      </c:catAx>
      <c:valAx>
        <c:axId val="60272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E0A2-464F-B830-C1FFF469F953}"/>
            </c:ext>
          </c:extLst>
        </c:ser>
        <c:dLbls>
          <c:showLegendKey val="0"/>
          <c:showVal val="0"/>
          <c:showCatName val="0"/>
          <c:showSerName val="0"/>
          <c:showPercent val="0"/>
          <c:showBubbleSize val="0"/>
        </c:dLbls>
        <c:gapWidth val="150"/>
        <c:overlap val="100"/>
        <c:axId val="602730536"/>
        <c:axId val="602730928"/>
      </c:barChart>
      <c:catAx>
        <c:axId val="602730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0928"/>
        <c:crosses val="autoZero"/>
        <c:auto val="1"/>
        <c:lblAlgn val="ctr"/>
        <c:lblOffset val="100"/>
        <c:noMultiLvlLbl val="0"/>
      </c:catAx>
      <c:valAx>
        <c:axId val="602730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0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20F8-4278-B4ED-65C179195B87}"/>
            </c:ext>
          </c:extLst>
        </c:ser>
        <c:dLbls>
          <c:showLegendKey val="0"/>
          <c:showVal val="0"/>
          <c:showCatName val="0"/>
          <c:showSerName val="0"/>
          <c:showPercent val="0"/>
          <c:showBubbleSize val="0"/>
        </c:dLbls>
        <c:gapWidth val="150"/>
        <c:overlap val="100"/>
        <c:axId val="524253120"/>
        <c:axId val="524253512"/>
      </c:barChart>
      <c:catAx>
        <c:axId val="52425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3512"/>
        <c:crosses val="autoZero"/>
        <c:auto val="1"/>
        <c:lblAlgn val="ctr"/>
        <c:lblOffset val="100"/>
        <c:noMultiLvlLbl val="0"/>
      </c:catAx>
      <c:valAx>
        <c:axId val="52425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8C-4167-BA9B-C680F5C9042B}"/>
            </c:ext>
          </c:extLst>
        </c:ser>
        <c:dLbls>
          <c:showLegendKey val="0"/>
          <c:showVal val="0"/>
          <c:showCatName val="0"/>
          <c:showSerName val="0"/>
          <c:showPercent val="0"/>
          <c:showBubbleSize val="0"/>
        </c:dLbls>
        <c:gapWidth val="150"/>
        <c:overlap val="100"/>
        <c:axId val="602731712"/>
        <c:axId val="602732104"/>
      </c:barChart>
      <c:catAx>
        <c:axId val="60273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2104"/>
        <c:crosses val="autoZero"/>
        <c:auto val="1"/>
        <c:lblAlgn val="ctr"/>
        <c:lblOffset val="100"/>
        <c:noMultiLvlLbl val="0"/>
      </c:catAx>
      <c:valAx>
        <c:axId val="602732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6-402D-9AF2-ED2EFEEE539E}"/>
            </c:ext>
          </c:extLst>
        </c:ser>
        <c:dLbls>
          <c:showLegendKey val="0"/>
          <c:showVal val="0"/>
          <c:showCatName val="0"/>
          <c:showSerName val="0"/>
          <c:showPercent val="0"/>
          <c:showBubbleSize val="0"/>
        </c:dLbls>
        <c:gapWidth val="150"/>
        <c:overlap val="100"/>
        <c:axId val="602732888"/>
        <c:axId val="602733280"/>
      </c:barChart>
      <c:catAx>
        <c:axId val="602732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3280"/>
        <c:crosses val="autoZero"/>
        <c:auto val="1"/>
        <c:lblAlgn val="ctr"/>
        <c:lblOffset val="100"/>
        <c:noMultiLvlLbl val="0"/>
      </c:catAx>
      <c:valAx>
        <c:axId val="60273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2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D5-4027-987F-90A497D24A52}"/>
            </c:ext>
          </c:extLst>
        </c:ser>
        <c:dLbls>
          <c:showLegendKey val="0"/>
          <c:showVal val="0"/>
          <c:showCatName val="0"/>
          <c:showSerName val="0"/>
          <c:showPercent val="0"/>
          <c:showBubbleSize val="0"/>
        </c:dLbls>
        <c:gapWidth val="150"/>
        <c:overlap val="100"/>
        <c:axId val="602734064"/>
        <c:axId val="602734456"/>
      </c:barChart>
      <c:catAx>
        <c:axId val="60273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4456"/>
        <c:crosses val="autoZero"/>
        <c:auto val="1"/>
        <c:lblAlgn val="ctr"/>
        <c:lblOffset val="100"/>
        <c:noMultiLvlLbl val="0"/>
      </c:catAx>
      <c:valAx>
        <c:axId val="602734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A9BA-4DF0-8899-7B6F77C6FA8D}"/>
            </c:ext>
          </c:extLst>
        </c:ser>
        <c:dLbls>
          <c:showLegendKey val="0"/>
          <c:showVal val="0"/>
          <c:showCatName val="0"/>
          <c:showSerName val="0"/>
          <c:showPercent val="0"/>
          <c:showBubbleSize val="0"/>
        </c:dLbls>
        <c:gapWidth val="150"/>
        <c:overlap val="100"/>
        <c:axId val="602735240"/>
        <c:axId val="602735632"/>
      </c:barChart>
      <c:catAx>
        <c:axId val="602735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5632"/>
        <c:crosses val="autoZero"/>
        <c:auto val="1"/>
        <c:lblAlgn val="ctr"/>
        <c:lblOffset val="100"/>
        <c:noMultiLvlLbl val="0"/>
      </c:catAx>
      <c:valAx>
        <c:axId val="602735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5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2500-4618-8191-F85790073F1C}"/>
            </c:ext>
          </c:extLst>
        </c:ser>
        <c:dLbls>
          <c:showLegendKey val="0"/>
          <c:showVal val="0"/>
          <c:showCatName val="0"/>
          <c:showSerName val="0"/>
          <c:showPercent val="0"/>
          <c:showBubbleSize val="0"/>
        </c:dLbls>
        <c:gapWidth val="150"/>
        <c:overlap val="100"/>
        <c:axId val="602736416"/>
        <c:axId val="602736808"/>
      </c:barChart>
      <c:catAx>
        <c:axId val="60273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6808"/>
        <c:crosses val="autoZero"/>
        <c:auto val="1"/>
        <c:lblAlgn val="ctr"/>
        <c:lblOffset val="100"/>
        <c:noMultiLvlLbl val="0"/>
      </c:catAx>
      <c:valAx>
        <c:axId val="602736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F4DE-41DF-81F8-DD8EED0BCDC5}"/>
            </c:ext>
          </c:extLst>
        </c:ser>
        <c:dLbls>
          <c:showLegendKey val="0"/>
          <c:showVal val="0"/>
          <c:showCatName val="0"/>
          <c:showSerName val="0"/>
          <c:showPercent val="0"/>
          <c:showBubbleSize val="0"/>
        </c:dLbls>
        <c:gapWidth val="150"/>
        <c:overlap val="100"/>
        <c:axId val="602737592"/>
        <c:axId val="602737984"/>
      </c:barChart>
      <c:catAx>
        <c:axId val="602737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7984"/>
        <c:crosses val="autoZero"/>
        <c:auto val="1"/>
        <c:lblAlgn val="ctr"/>
        <c:lblOffset val="100"/>
        <c:noMultiLvlLbl val="0"/>
      </c:catAx>
      <c:valAx>
        <c:axId val="602737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7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0A-45F6-823E-C9502CA9AFDE}"/>
            </c:ext>
          </c:extLst>
        </c:ser>
        <c:dLbls>
          <c:showLegendKey val="0"/>
          <c:showVal val="0"/>
          <c:showCatName val="0"/>
          <c:showSerName val="0"/>
          <c:showPercent val="0"/>
          <c:showBubbleSize val="0"/>
        </c:dLbls>
        <c:gapWidth val="150"/>
        <c:overlap val="100"/>
        <c:axId val="602738768"/>
        <c:axId val="602739160"/>
      </c:barChart>
      <c:catAx>
        <c:axId val="602738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9160"/>
        <c:crosses val="autoZero"/>
        <c:auto val="1"/>
        <c:lblAlgn val="ctr"/>
        <c:lblOffset val="100"/>
        <c:noMultiLvlLbl val="0"/>
      </c:catAx>
      <c:valAx>
        <c:axId val="602739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BD-47C0-A626-7C948E622AF8}"/>
            </c:ext>
          </c:extLst>
        </c:ser>
        <c:dLbls>
          <c:showLegendKey val="0"/>
          <c:showVal val="0"/>
          <c:showCatName val="0"/>
          <c:showSerName val="0"/>
          <c:showPercent val="0"/>
          <c:showBubbleSize val="0"/>
        </c:dLbls>
        <c:gapWidth val="150"/>
        <c:overlap val="100"/>
        <c:axId val="602739944"/>
        <c:axId val="602740336"/>
      </c:barChart>
      <c:catAx>
        <c:axId val="602739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0336"/>
        <c:crosses val="autoZero"/>
        <c:auto val="1"/>
        <c:lblAlgn val="ctr"/>
        <c:lblOffset val="100"/>
        <c:noMultiLvlLbl val="0"/>
      </c:catAx>
      <c:valAx>
        <c:axId val="602740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9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78-4B3E-8A6C-8DDBB85508E0}"/>
            </c:ext>
          </c:extLst>
        </c:ser>
        <c:dLbls>
          <c:showLegendKey val="0"/>
          <c:showVal val="0"/>
          <c:showCatName val="0"/>
          <c:showSerName val="0"/>
          <c:showPercent val="0"/>
          <c:showBubbleSize val="0"/>
        </c:dLbls>
        <c:gapWidth val="150"/>
        <c:overlap val="100"/>
        <c:axId val="602741120"/>
        <c:axId val="602741512"/>
      </c:barChart>
      <c:catAx>
        <c:axId val="602741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1512"/>
        <c:crosses val="autoZero"/>
        <c:auto val="1"/>
        <c:lblAlgn val="ctr"/>
        <c:lblOffset val="100"/>
        <c:noMultiLvlLbl val="0"/>
      </c:catAx>
      <c:valAx>
        <c:axId val="602741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1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A62C-4A4F-835C-1E65D320A54E}"/>
            </c:ext>
          </c:extLst>
        </c:ser>
        <c:dLbls>
          <c:showLegendKey val="0"/>
          <c:showVal val="0"/>
          <c:showCatName val="0"/>
          <c:showSerName val="0"/>
          <c:showPercent val="0"/>
          <c:showBubbleSize val="0"/>
        </c:dLbls>
        <c:gapWidth val="150"/>
        <c:overlap val="100"/>
        <c:axId val="602742296"/>
        <c:axId val="602742688"/>
      </c:barChart>
      <c:catAx>
        <c:axId val="602742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2688"/>
        <c:crosses val="autoZero"/>
        <c:auto val="1"/>
        <c:lblAlgn val="ctr"/>
        <c:lblOffset val="100"/>
        <c:noMultiLvlLbl val="0"/>
      </c:catAx>
      <c:valAx>
        <c:axId val="602742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2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1D4-4375-844A-9E386D75C300}"/>
            </c:ext>
          </c:extLst>
        </c:ser>
        <c:dLbls>
          <c:showLegendKey val="0"/>
          <c:showVal val="0"/>
          <c:showCatName val="0"/>
          <c:showSerName val="0"/>
          <c:showPercent val="0"/>
          <c:showBubbleSize val="0"/>
        </c:dLbls>
        <c:gapWidth val="150"/>
        <c:overlap val="100"/>
        <c:axId val="524254296"/>
        <c:axId val="524254688"/>
      </c:barChart>
      <c:catAx>
        <c:axId val="52425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4688"/>
        <c:crosses val="autoZero"/>
        <c:auto val="1"/>
        <c:lblAlgn val="ctr"/>
        <c:lblOffset val="100"/>
        <c:noMultiLvlLbl val="0"/>
      </c:catAx>
      <c:valAx>
        <c:axId val="52425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75B6-47E6-B941-EEAFF3EADBEB}"/>
            </c:ext>
          </c:extLst>
        </c:ser>
        <c:dLbls>
          <c:showLegendKey val="0"/>
          <c:showVal val="0"/>
          <c:showCatName val="0"/>
          <c:showSerName val="0"/>
          <c:showPercent val="0"/>
          <c:showBubbleSize val="0"/>
        </c:dLbls>
        <c:gapWidth val="150"/>
        <c:overlap val="100"/>
        <c:axId val="602743472"/>
        <c:axId val="602743864"/>
      </c:barChart>
      <c:catAx>
        <c:axId val="60274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3864"/>
        <c:crosses val="autoZero"/>
        <c:auto val="1"/>
        <c:lblAlgn val="ctr"/>
        <c:lblOffset val="100"/>
        <c:noMultiLvlLbl val="0"/>
      </c:catAx>
      <c:valAx>
        <c:axId val="602743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C825-4765-9881-570D1E3021EA}"/>
            </c:ext>
          </c:extLst>
        </c:ser>
        <c:dLbls>
          <c:showLegendKey val="0"/>
          <c:showVal val="0"/>
          <c:showCatName val="0"/>
          <c:showSerName val="0"/>
          <c:showPercent val="0"/>
          <c:showBubbleSize val="0"/>
        </c:dLbls>
        <c:gapWidth val="150"/>
        <c:overlap val="100"/>
        <c:axId val="602744648"/>
        <c:axId val="602745040"/>
      </c:barChart>
      <c:catAx>
        <c:axId val="602744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5040"/>
        <c:crosses val="autoZero"/>
        <c:auto val="1"/>
        <c:lblAlgn val="ctr"/>
        <c:lblOffset val="100"/>
        <c:noMultiLvlLbl val="0"/>
      </c:catAx>
      <c:valAx>
        <c:axId val="602745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4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303-4745-8499-522FBBC6E19A}"/>
            </c:ext>
          </c:extLst>
        </c:ser>
        <c:dLbls>
          <c:showLegendKey val="0"/>
          <c:showVal val="0"/>
          <c:showCatName val="0"/>
          <c:showSerName val="0"/>
          <c:showPercent val="0"/>
          <c:showBubbleSize val="0"/>
        </c:dLbls>
        <c:gapWidth val="150"/>
        <c:overlap val="100"/>
        <c:axId val="602745824"/>
        <c:axId val="602746216"/>
      </c:barChart>
      <c:catAx>
        <c:axId val="602745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6216"/>
        <c:crosses val="autoZero"/>
        <c:auto val="1"/>
        <c:lblAlgn val="ctr"/>
        <c:lblOffset val="100"/>
        <c:noMultiLvlLbl val="0"/>
      </c:catAx>
      <c:valAx>
        <c:axId val="602746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5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9F-45A1-9B48-6BC6BF943845}"/>
            </c:ext>
          </c:extLst>
        </c:ser>
        <c:dLbls>
          <c:showLegendKey val="0"/>
          <c:showVal val="0"/>
          <c:showCatName val="0"/>
          <c:showSerName val="0"/>
          <c:showPercent val="0"/>
          <c:showBubbleSize val="0"/>
        </c:dLbls>
        <c:gapWidth val="150"/>
        <c:overlap val="100"/>
        <c:axId val="602747000"/>
        <c:axId val="602747392"/>
      </c:barChart>
      <c:catAx>
        <c:axId val="602747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7392"/>
        <c:crosses val="autoZero"/>
        <c:auto val="1"/>
        <c:lblAlgn val="ctr"/>
        <c:lblOffset val="100"/>
        <c:noMultiLvlLbl val="0"/>
      </c:catAx>
      <c:valAx>
        <c:axId val="602747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7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435-488B-B132-142469488650}"/>
            </c:ext>
          </c:extLst>
        </c:ser>
        <c:dLbls>
          <c:showLegendKey val="0"/>
          <c:showVal val="0"/>
          <c:showCatName val="0"/>
          <c:showSerName val="0"/>
          <c:showPercent val="0"/>
          <c:showBubbleSize val="0"/>
        </c:dLbls>
        <c:gapWidth val="150"/>
        <c:overlap val="100"/>
        <c:axId val="602748176"/>
        <c:axId val="602748568"/>
      </c:barChart>
      <c:catAx>
        <c:axId val="602748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8568"/>
        <c:crosses val="autoZero"/>
        <c:auto val="1"/>
        <c:lblAlgn val="ctr"/>
        <c:lblOffset val="100"/>
        <c:noMultiLvlLbl val="0"/>
      </c:catAx>
      <c:valAx>
        <c:axId val="602748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8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57E1-4F0C-8103-9259A9931031}"/>
            </c:ext>
          </c:extLst>
        </c:ser>
        <c:dLbls>
          <c:showLegendKey val="0"/>
          <c:showVal val="0"/>
          <c:showCatName val="0"/>
          <c:showSerName val="0"/>
          <c:showPercent val="0"/>
          <c:showBubbleSize val="0"/>
        </c:dLbls>
        <c:gapWidth val="150"/>
        <c:overlap val="100"/>
        <c:axId val="602749352"/>
        <c:axId val="602749744"/>
      </c:barChart>
      <c:catAx>
        <c:axId val="602749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9744"/>
        <c:crosses val="autoZero"/>
        <c:auto val="1"/>
        <c:lblAlgn val="ctr"/>
        <c:lblOffset val="100"/>
        <c:noMultiLvlLbl val="0"/>
      </c:catAx>
      <c:valAx>
        <c:axId val="602749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9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6583-4222-A660-D13549BCC8D3}"/>
            </c:ext>
          </c:extLst>
        </c:ser>
        <c:dLbls>
          <c:showLegendKey val="0"/>
          <c:showVal val="0"/>
          <c:showCatName val="0"/>
          <c:showSerName val="0"/>
          <c:showPercent val="0"/>
          <c:showBubbleSize val="0"/>
        </c:dLbls>
        <c:gapWidth val="150"/>
        <c:overlap val="100"/>
        <c:axId val="602750528"/>
        <c:axId val="602750920"/>
      </c:barChart>
      <c:catAx>
        <c:axId val="602750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0920"/>
        <c:crosses val="autoZero"/>
        <c:auto val="1"/>
        <c:lblAlgn val="ctr"/>
        <c:lblOffset val="100"/>
        <c:noMultiLvlLbl val="0"/>
      </c:catAx>
      <c:valAx>
        <c:axId val="602750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 ##0</c:formatCode>
                <c:ptCount val="12"/>
              </c:numCache>
            </c:numRef>
          </c:val>
          <c:extLst>
            <c:ext xmlns:c16="http://schemas.microsoft.com/office/drawing/2014/chart" uri="{C3380CC4-5D6E-409C-BE32-E72D297353CC}">
              <c16:uniqueId val="{00000000-F524-4A65-8CE4-0FCB01915903}"/>
            </c:ext>
          </c:extLst>
        </c:ser>
        <c:dLbls>
          <c:showLegendKey val="0"/>
          <c:showVal val="0"/>
          <c:showCatName val="0"/>
          <c:showSerName val="0"/>
          <c:showPercent val="0"/>
          <c:showBubbleSize val="0"/>
        </c:dLbls>
        <c:gapWidth val="150"/>
        <c:overlap val="100"/>
        <c:axId val="602751704"/>
        <c:axId val="602752096"/>
      </c:barChart>
      <c:catAx>
        <c:axId val="602751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2096"/>
        <c:crosses val="autoZero"/>
        <c:auto val="1"/>
        <c:lblAlgn val="ctr"/>
        <c:lblOffset val="100"/>
        <c:noMultiLvlLbl val="0"/>
      </c:catAx>
      <c:valAx>
        <c:axId val="602752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1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352-4D7A-866F-9DC97DD89834}"/>
            </c:ext>
          </c:extLst>
        </c:ser>
        <c:dLbls>
          <c:showLegendKey val="0"/>
          <c:showVal val="0"/>
          <c:showCatName val="0"/>
          <c:showSerName val="0"/>
          <c:showPercent val="0"/>
          <c:showBubbleSize val="0"/>
        </c:dLbls>
        <c:gapWidth val="150"/>
        <c:overlap val="100"/>
        <c:axId val="602752880"/>
        <c:axId val="602753272"/>
      </c:barChart>
      <c:catAx>
        <c:axId val="602752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3272"/>
        <c:crosses val="autoZero"/>
        <c:auto val="1"/>
        <c:lblAlgn val="ctr"/>
        <c:lblOffset val="100"/>
        <c:noMultiLvlLbl val="0"/>
      </c:catAx>
      <c:valAx>
        <c:axId val="602753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BDA-4BAF-8B21-57C096E45719}"/>
            </c:ext>
          </c:extLst>
        </c:ser>
        <c:dLbls>
          <c:showLegendKey val="0"/>
          <c:showVal val="0"/>
          <c:showCatName val="0"/>
          <c:showSerName val="0"/>
          <c:showPercent val="0"/>
          <c:showBubbleSize val="0"/>
        </c:dLbls>
        <c:gapWidth val="150"/>
        <c:overlap val="100"/>
        <c:axId val="602754056"/>
        <c:axId val="602754448"/>
      </c:barChart>
      <c:catAx>
        <c:axId val="602754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4448"/>
        <c:crosses val="autoZero"/>
        <c:auto val="1"/>
        <c:lblAlgn val="ctr"/>
        <c:lblOffset val="100"/>
        <c:noMultiLvlLbl val="0"/>
      </c:catAx>
      <c:valAx>
        <c:axId val="602754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4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5755-4499-8D8B-2B803871AE7C}"/>
            </c:ext>
          </c:extLst>
        </c:ser>
        <c:dLbls>
          <c:showLegendKey val="0"/>
          <c:showVal val="0"/>
          <c:showCatName val="0"/>
          <c:showSerName val="0"/>
          <c:showPercent val="0"/>
          <c:showBubbleSize val="0"/>
        </c:dLbls>
        <c:gapWidth val="150"/>
        <c:overlap val="100"/>
        <c:axId val="524255472"/>
        <c:axId val="524255864"/>
      </c:barChart>
      <c:catAx>
        <c:axId val="52425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5864"/>
        <c:crosses val="autoZero"/>
        <c:auto val="1"/>
        <c:lblAlgn val="ctr"/>
        <c:lblOffset val="100"/>
        <c:noMultiLvlLbl val="0"/>
      </c:catAx>
      <c:valAx>
        <c:axId val="52425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86C-4F6E-A283-E8E310047502}"/>
            </c:ext>
          </c:extLst>
        </c:ser>
        <c:dLbls>
          <c:showLegendKey val="0"/>
          <c:showVal val="0"/>
          <c:showCatName val="0"/>
          <c:showSerName val="0"/>
          <c:showPercent val="0"/>
          <c:showBubbleSize val="0"/>
        </c:dLbls>
        <c:gapWidth val="150"/>
        <c:overlap val="100"/>
        <c:axId val="602755232"/>
        <c:axId val="602755624"/>
      </c:barChart>
      <c:catAx>
        <c:axId val="602755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5624"/>
        <c:crosses val="autoZero"/>
        <c:auto val="1"/>
        <c:lblAlgn val="ctr"/>
        <c:lblOffset val="100"/>
        <c:noMultiLvlLbl val="0"/>
      </c:catAx>
      <c:valAx>
        <c:axId val="602755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5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41226.25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42B8-4397-82B6-88C5F3A8F132}"/>
            </c:ext>
          </c:extLst>
        </c:ser>
        <c:dLbls>
          <c:showLegendKey val="0"/>
          <c:showVal val="0"/>
          <c:showCatName val="0"/>
          <c:showSerName val="0"/>
          <c:showPercent val="0"/>
          <c:showBubbleSize val="0"/>
        </c:dLbls>
        <c:gapWidth val="150"/>
        <c:axId val="602756408"/>
        <c:axId val="602756800"/>
      </c:barChart>
      <c:catAx>
        <c:axId val="60275640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800"/>
        <c:crosses val="autoZero"/>
        <c:auto val="1"/>
        <c:lblAlgn val="ctr"/>
        <c:lblOffset val="100"/>
        <c:noMultiLvlLbl val="0"/>
      </c:catAx>
      <c:valAx>
        <c:axId val="60275680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602.54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1652-436A-B256-3E64CA7AE5E3}"/>
            </c:ext>
          </c:extLst>
        </c:ser>
        <c:dLbls>
          <c:showLegendKey val="0"/>
          <c:showVal val="0"/>
          <c:showCatName val="0"/>
          <c:showSerName val="0"/>
          <c:showPercent val="0"/>
          <c:showBubbleSize val="0"/>
        </c:dLbls>
        <c:gapWidth val="150"/>
        <c:axId val="602757584"/>
        <c:axId val="602757976"/>
      </c:barChart>
      <c:catAx>
        <c:axId val="60275758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976"/>
        <c:crosses val="autoZero"/>
        <c:auto val="1"/>
        <c:lblAlgn val="ctr"/>
        <c:lblOffset val="100"/>
        <c:noMultiLvlLbl val="0"/>
      </c:catAx>
      <c:valAx>
        <c:axId val="60275797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 ##0</c:formatCode>
                <c:ptCount val="10"/>
                <c:pt idx="0">
                  <c:v>6184802.833333333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E3F1-4172-853B-F00EB980E522}"/>
            </c:ext>
          </c:extLst>
        </c:ser>
        <c:dLbls>
          <c:showLegendKey val="0"/>
          <c:showVal val="0"/>
          <c:showCatName val="0"/>
          <c:showSerName val="0"/>
          <c:showPercent val="0"/>
          <c:showBubbleSize val="0"/>
        </c:dLbls>
        <c:gapWidth val="150"/>
        <c:axId val="602758760"/>
        <c:axId val="602759152"/>
      </c:barChart>
      <c:catAx>
        <c:axId val="60275876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152"/>
        <c:crosses val="autoZero"/>
        <c:auto val="1"/>
        <c:lblAlgn val="ctr"/>
        <c:lblOffset val="100"/>
        <c:noMultiLvlLbl val="0"/>
      </c:catAx>
      <c:valAx>
        <c:axId val="60275915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8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257.6640625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D8B0-4C59-8F52-3613FA056D97}"/>
            </c:ext>
          </c:extLst>
        </c:ser>
        <c:dLbls>
          <c:showLegendKey val="0"/>
          <c:showVal val="0"/>
          <c:showCatName val="0"/>
          <c:showSerName val="0"/>
          <c:showPercent val="0"/>
          <c:showBubbleSize val="0"/>
        </c:dLbls>
        <c:gapWidth val="150"/>
        <c:axId val="602759936"/>
        <c:axId val="602760328"/>
      </c:barChart>
      <c:catAx>
        <c:axId val="60275993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0328"/>
        <c:crosses val="autoZero"/>
        <c:auto val="1"/>
        <c:lblAlgn val="ctr"/>
        <c:lblOffset val="100"/>
        <c:noMultiLvlLbl val="0"/>
      </c:catAx>
      <c:valAx>
        <c:axId val="60276032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7.4956818181818186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4C52-4FAF-9F1E-FD6E8449BA65}"/>
            </c:ext>
          </c:extLst>
        </c:ser>
        <c:dLbls>
          <c:showLegendKey val="0"/>
          <c:showVal val="0"/>
          <c:showCatName val="0"/>
          <c:showSerName val="0"/>
          <c:showPercent val="0"/>
          <c:showBubbleSize val="0"/>
        </c:dLbls>
        <c:gapWidth val="150"/>
        <c:axId val="602761112"/>
        <c:axId val="602761504"/>
      </c:barChart>
      <c:catAx>
        <c:axId val="60276111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504"/>
        <c:crosses val="autoZero"/>
        <c:auto val="1"/>
        <c:lblAlgn val="ctr"/>
        <c:lblOffset val="100"/>
        <c:noMultiLvlLbl val="0"/>
      </c:catAx>
      <c:valAx>
        <c:axId val="60276150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2296.3021250000002</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2B95-4C46-B772-B347D6124DA7}"/>
            </c:ext>
          </c:extLst>
        </c:ser>
        <c:dLbls>
          <c:showLegendKey val="0"/>
          <c:showVal val="0"/>
          <c:showCatName val="0"/>
          <c:showSerName val="0"/>
          <c:showPercent val="0"/>
          <c:showBubbleSize val="0"/>
        </c:dLbls>
        <c:gapWidth val="150"/>
        <c:axId val="602762288"/>
        <c:axId val="602762680"/>
      </c:barChart>
      <c:catAx>
        <c:axId val="6027622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680"/>
        <c:crosses val="autoZero"/>
        <c:auto val="1"/>
        <c:lblAlgn val="ctr"/>
        <c:lblOffset val="100"/>
        <c:noMultiLvlLbl val="0"/>
      </c:catAx>
      <c:valAx>
        <c:axId val="6027626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44871</c:v>
                </c:pt>
                <c:pt idx="1">
                  <c:v>41367</c:v>
                </c:pt>
                <c:pt idx="2">
                  <c:v>36579</c:v>
                </c:pt>
                <c:pt idx="3">
                  <c:v>33061</c:v>
                </c:pt>
                <c:pt idx="4">
                  <c:v>38133</c:v>
                </c:pt>
                <c:pt idx="5">
                  <c:v>34956</c:v>
                </c:pt>
                <c:pt idx="6">
                  <c:v>41910</c:v>
                </c:pt>
                <c:pt idx="7">
                  <c:v>41546</c:v>
                </c:pt>
                <c:pt idx="8">
                  <c:v>46504</c:v>
                </c:pt>
                <c:pt idx="9">
                  <c:v>47394</c:v>
                </c:pt>
                <c:pt idx="10">
                  <c:v>48784</c:v>
                </c:pt>
                <c:pt idx="11">
                  <c:v>39610</c:v>
                </c:pt>
              </c:numCache>
            </c:numRef>
          </c:val>
          <c:extLst>
            <c:ext xmlns:c16="http://schemas.microsoft.com/office/drawing/2014/chart" uri="{C3380CC4-5D6E-409C-BE32-E72D297353CC}">
              <c16:uniqueId val="{00000000-2427-4DE8-B51A-8B9AA2C886DA}"/>
            </c:ext>
          </c:extLst>
        </c:ser>
        <c:dLbls>
          <c:showLegendKey val="0"/>
          <c:showVal val="0"/>
          <c:showCatName val="0"/>
          <c:showSerName val="0"/>
          <c:showPercent val="0"/>
          <c:showBubbleSize val="0"/>
        </c:dLbls>
        <c:gapWidth val="150"/>
        <c:overlap val="100"/>
        <c:axId val="602763464"/>
        <c:axId val="602763856"/>
      </c:barChart>
      <c:catAx>
        <c:axId val="602763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3856"/>
        <c:crosses val="autoZero"/>
        <c:auto val="1"/>
        <c:lblAlgn val="ctr"/>
        <c:lblOffset val="100"/>
        <c:noMultiLvlLbl val="0"/>
      </c:catAx>
      <c:valAx>
        <c:axId val="602763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3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2CFB-4FB0-83A4-2D8DCD34BFF5}"/>
            </c:ext>
          </c:extLst>
        </c:ser>
        <c:dLbls>
          <c:showLegendKey val="0"/>
          <c:showVal val="0"/>
          <c:showCatName val="0"/>
          <c:showSerName val="0"/>
          <c:showPercent val="0"/>
          <c:showBubbleSize val="0"/>
        </c:dLbls>
        <c:gapWidth val="150"/>
        <c:overlap val="100"/>
        <c:axId val="602764640"/>
        <c:axId val="602765032"/>
      </c:barChart>
      <c:catAx>
        <c:axId val="602764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5032"/>
        <c:crosses val="autoZero"/>
        <c:auto val="1"/>
        <c:lblAlgn val="ctr"/>
        <c:lblOffset val="100"/>
        <c:noMultiLvlLbl val="0"/>
      </c:catAx>
      <c:valAx>
        <c:axId val="602765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4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 ##0</c:formatCode>
                <c:ptCount val="12"/>
                <c:pt idx="0">
                  <c:v>6265720</c:v>
                </c:pt>
                <c:pt idx="1">
                  <c:v>5819975</c:v>
                </c:pt>
                <c:pt idx="2">
                  <c:v>5065440</c:v>
                </c:pt>
                <c:pt idx="3">
                  <c:v>5801345</c:v>
                </c:pt>
                <c:pt idx="4">
                  <c:v>5858965</c:v>
                </c:pt>
                <c:pt idx="5">
                  <c:v>5815245</c:v>
                </c:pt>
                <c:pt idx="6">
                  <c:v>6209178</c:v>
                </c:pt>
                <c:pt idx="7">
                  <c:v>6309348</c:v>
                </c:pt>
                <c:pt idx="8">
                  <c:v>6487233</c:v>
                </c:pt>
                <c:pt idx="9">
                  <c:v>6684424</c:v>
                </c:pt>
                <c:pt idx="10">
                  <c:v>6900340</c:v>
                </c:pt>
                <c:pt idx="11">
                  <c:v>7000421</c:v>
                </c:pt>
              </c:numCache>
            </c:numRef>
          </c:val>
          <c:extLst>
            <c:ext xmlns:c16="http://schemas.microsoft.com/office/drawing/2014/chart" uri="{C3380CC4-5D6E-409C-BE32-E72D297353CC}">
              <c16:uniqueId val="{00000000-AA2C-4448-9B3D-96DF8EA5E23D}"/>
            </c:ext>
          </c:extLst>
        </c:ser>
        <c:dLbls>
          <c:showLegendKey val="0"/>
          <c:showVal val="0"/>
          <c:showCatName val="0"/>
          <c:showSerName val="0"/>
          <c:showPercent val="0"/>
          <c:showBubbleSize val="0"/>
        </c:dLbls>
        <c:gapWidth val="150"/>
        <c:overlap val="100"/>
        <c:axId val="602765816"/>
        <c:axId val="602766208"/>
      </c:barChart>
      <c:catAx>
        <c:axId val="602765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6208"/>
        <c:crosses val="autoZero"/>
        <c:auto val="1"/>
        <c:lblAlgn val="ctr"/>
        <c:lblOffset val="100"/>
        <c:noMultiLvlLbl val="0"/>
      </c:catAx>
      <c:valAx>
        <c:axId val="602766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5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12-46A3-BEDF-1046F19A89A5}"/>
            </c:ext>
          </c:extLst>
        </c:ser>
        <c:dLbls>
          <c:showLegendKey val="0"/>
          <c:showVal val="0"/>
          <c:showCatName val="0"/>
          <c:showSerName val="0"/>
          <c:showPercent val="0"/>
          <c:showBubbleSize val="0"/>
        </c:dLbls>
        <c:gapWidth val="150"/>
        <c:overlap val="100"/>
        <c:axId val="524256648"/>
        <c:axId val="524257040"/>
      </c:barChart>
      <c:catAx>
        <c:axId val="52425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7040"/>
        <c:crosses val="autoZero"/>
        <c:auto val="1"/>
        <c:lblAlgn val="ctr"/>
        <c:lblOffset val="100"/>
        <c:noMultiLvlLbl val="0"/>
      </c:catAx>
      <c:valAx>
        <c:axId val="52425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280.44375000000002</c:v>
                </c:pt>
                <c:pt idx="1">
                  <c:v>258.54374999999999</c:v>
                </c:pt>
                <c:pt idx="2">
                  <c:v>228.61875000000001</c:v>
                </c:pt>
                <c:pt idx="3">
                  <c:v>206.63124999999999</c:v>
                </c:pt>
                <c:pt idx="4">
                  <c:v>238.33125000000001</c:v>
                </c:pt>
                <c:pt idx="5">
                  <c:v>218.47499999999999</c:v>
                </c:pt>
                <c:pt idx="6">
                  <c:v>261.9375</c:v>
                </c:pt>
                <c:pt idx="7">
                  <c:v>259.66250000000002</c:v>
                </c:pt>
                <c:pt idx="8">
                  <c:v>290.64999999999998</c:v>
                </c:pt>
                <c:pt idx="9">
                  <c:v>296.21249999999998</c:v>
                </c:pt>
                <c:pt idx="10">
                  <c:v>304.89999999999998</c:v>
                </c:pt>
                <c:pt idx="11">
                  <c:v>247.5625</c:v>
                </c:pt>
              </c:numCache>
            </c:numRef>
          </c:val>
          <c:extLst>
            <c:ext xmlns:c16="http://schemas.microsoft.com/office/drawing/2014/chart" uri="{C3380CC4-5D6E-409C-BE32-E72D297353CC}">
              <c16:uniqueId val="{00000000-6DE0-43BB-B2F9-63F956DD2480}"/>
            </c:ext>
          </c:extLst>
        </c:ser>
        <c:dLbls>
          <c:showLegendKey val="0"/>
          <c:showVal val="0"/>
          <c:showCatName val="0"/>
          <c:showSerName val="0"/>
          <c:showPercent val="0"/>
          <c:showBubbleSize val="0"/>
        </c:dLbls>
        <c:gapWidth val="150"/>
        <c:overlap val="100"/>
        <c:axId val="602766992"/>
        <c:axId val="602767384"/>
      </c:barChart>
      <c:catAx>
        <c:axId val="602766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7384"/>
        <c:crosses val="autoZero"/>
        <c:auto val="1"/>
        <c:lblAlgn val="ctr"/>
        <c:lblOffset val="100"/>
        <c:noMultiLvlLbl val="0"/>
      </c:catAx>
      <c:valAx>
        <c:axId val="602767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6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8.1583636363636369</c:v>
                </c:pt>
                <c:pt idx="1">
                  <c:v>7.5212727272727271</c:v>
                </c:pt>
                <c:pt idx="2">
                  <c:v>6.6507272727272726</c:v>
                </c:pt>
                <c:pt idx="3">
                  <c:v>6.0110909090909095</c:v>
                </c:pt>
                <c:pt idx="4">
                  <c:v>6.933272727272727</c:v>
                </c:pt>
                <c:pt idx="5">
                  <c:v>6.3556363636363633</c:v>
                </c:pt>
                <c:pt idx="6">
                  <c:v>7.62</c:v>
                </c:pt>
                <c:pt idx="7">
                  <c:v>7.5538181818181815</c:v>
                </c:pt>
                <c:pt idx="8">
                  <c:v>8.4552727272727264</c:v>
                </c:pt>
                <c:pt idx="9">
                  <c:v>8.6170909090909085</c:v>
                </c:pt>
                <c:pt idx="10">
                  <c:v>8.8698181818181823</c:v>
                </c:pt>
                <c:pt idx="11">
                  <c:v>7.2018181818181821</c:v>
                </c:pt>
              </c:numCache>
            </c:numRef>
          </c:val>
          <c:extLst>
            <c:ext xmlns:c16="http://schemas.microsoft.com/office/drawing/2014/chart" uri="{C3380CC4-5D6E-409C-BE32-E72D297353CC}">
              <c16:uniqueId val="{00000000-7558-4147-A0D7-537947BDF9C6}"/>
            </c:ext>
          </c:extLst>
        </c:ser>
        <c:dLbls>
          <c:showLegendKey val="0"/>
          <c:showVal val="0"/>
          <c:showCatName val="0"/>
          <c:showSerName val="0"/>
          <c:showPercent val="0"/>
          <c:showBubbleSize val="0"/>
        </c:dLbls>
        <c:gapWidth val="150"/>
        <c:overlap val="100"/>
        <c:axId val="602768168"/>
        <c:axId val="602768560"/>
      </c:barChart>
      <c:catAx>
        <c:axId val="602768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8560"/>
        <c:crosses val="autoZero"/>
        <c:auto val="1"/>
        <c:lblAlgn val="ctr"/>
        <c:lblOffset val="100"/>
        <c:noMultiLvlLbl val="0"/>
      </c:catAx>
      <c:valAx>
        <c:axId val="602768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8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2499.3146999999999</c:v>
                </c:pt>
                <c:pt idx="1">
                  <c:v>2304.1419000000001</c:v>
                </c:pt>
                <c:pt idx="2">
                  <c:v>2037.4503</c:v>
                </c:pt>
                <c:pt idx="3">
                  <c:v>1841.4976999999999</c:v>
                </c:pt>
                <c:pt idx="4">
                  <c:v>2124.0081</c:v>
                </c:pt>
                <c:pt idx="5">
                  <c:v>1947.0491999999999</c:v>
                </c:pt>
                <c:pt idx="6">
                  <c:v>2334.3870000000002</c:v>
                </c:pt>
                <c:pt idx="7">
                  <c:v>2314.1122</c:v>
                </c:pt>
                <c:pt idx="8">
                  <c:v>2590.2728000000002</c:v>
                </c:pt>
                <c:pt idx="9">
                  <c:v>2639.8458000000001</c:v>
                </c:pt>
                <c:pt idx="10">
                  <c:v>2717.2687999999998</c:v>
                </c:pt>
                <c:pt idx="11">
                  <c:v>2206.277</c:v>
                </c:pt>
              </c:numCache>
            </c:numRef>
          </c:val>
          <c:extLst>
            <c:ext xmlns:c16="http://schemas.microsoft.com/office/drawing/2014/chart" uri="{C3380CC4-5D6E-409C-BE32-E72D297353CC}">
              <c16:uniqueId val="{00000000-E2DA-47A3-9122-1C191184E3F9}"/>
            </c:ext>
          </c:extLst>
        </c:ser>
        <c:dLbls>
          <c:showLegendKey val="0"/>
          <c:showVal val="0"/>
          <c:showCatName val="0"/>
          <c:showSerName val="0"/>
          <c:showPercent val="0"/>
          <c:showBubbleSize val="0"/>
        </c:dLbls>
        <c:gapWidth val="150"/>
        <c:overlap val="100"/>
        <c:axId val="602769344"/>
        <c:axId val="602769736"/>
      </c:barChart>
      <c:catAx>
        <c:axId val="602769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9736"/>
        <c:crosses val="autoZero"/>
        <c:auto val="1"/>
        <c:lblAlgn val="ctr"/>
        <c:lblOffset val="100"/>
        <c:noMultiLvlLbl val="0"/>
      </c:catAx>
      <c:valAx>
        <c:axId val="602769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9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86-45FD-8301-9941833F30BA}"/>
            </c:ext>
          </c:extLst>
        </c:ser>
        <c:dLbls>
          <c:showLegendKey val="0"/>
          <c:showVal val="0"/>
          <c:showCatName val="0"/>
          <c:showSerName val="0"/>
          <c:showPercent val="0"/>
          <c:showBubbleSize val="0"/>
        </c:dLbls>
        <c:gapWidth val="150"/>
        <c:overlap val="100"/>
        <c:axId val="524257824"/>
        <c:axId val="524258216"/>
      </c:barChart>
      <c:catAx>
        <c:axId val="524257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8216"/>
        <c:crosses val="autoZero"/>
        <c:auto val="1"/>
        <c:lblAlgn val="ctr"/>
        <c:lblOffset val="100"/>
        <c:noMultiLvlLbl val="0"/>
      </c:catAx>
      <c:valAx>
        <c:axId val="524258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99-4E1F-8C37-BFE518CFDCB8}"/>
            </c:ext>
          </c:extLst>
        </c:ser>
        <c:dLbls>
          <c:showLegendKey val="0"/>
          <c:showVal val="0"/>
          <c:showCatName val="0"/>
          <c:showSerName val="0"/>
          <c:showPercent val="0"/>
          <c:showBubbleSize val="0"/>
        </c:dLbls>
        <c:gapWidth val="150"/>
        <c:overlap val="100"/>
        <c:axId val="524259000"/>
        <c:axId val="524259392"/>
      </c:barChart>
      <c:catAx>
        <c:axId val="52425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9392"/>
        <c:crosses val="autoZero"/>
        <c:auto val="1"/>
        <c:lblAlgn val="ctr"/>
        <c:lblOffset val="100"/>
        <c:noMultiLvlLbl val="0"/>
      </c:catAx>
      <c:valAx>
        <c:axId val="52425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B5F-402B-875B-FECBF1C51E1A}"/>
            </c:ext>
          </c:extLst>
        </c:ser>
        <c:dLbls>
          <c:showLegendKey val="0"/>
          <c:showVal val="0"/>
          <c:showCatName val="0"/>
          <c:showSerName val="0"/>
          <c:showPercent val="0"/>
          <c:showBubbleSize val="0"/>
        </c:dLbls>
        <c:gapWidth val="150"/>
        <c:overlap val="100"/>
        <c:axId val="524260176"/>
        <c:axId val="524260568"/>
      </c:barChart>
      <c:catAx>
        <c:axId val="52426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0568"/>
        <c:crosses val="autoZero"/>
        <c:auto val="1"/>
        <c:lblAlgn val="ctr"/>
        <c:lblOffset val="100"/>
        <c:noMultiLvlLbl val="0"/>
      </c:catAx>
      <c:valAx>
        <c:axId val="52426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8EC7-4622-AE33-090FC2A9DCCB}"/>
            </c:ext>
          </c:extLst>
        </c:ser>
        <c:dLbls>
          <c:showLegendKey val="0"/>
          <c:showVal val="0"/>
          <c:showCatName val="0"/>
          <c:showSerName val="0"/>
          <c:showPercent val="0"/>
          <c:showBubbleSize val="0"/>
        </c:dLbls>
        <c:gapWidth val="150"/>
        <c:overlap val="100"/>
        <c:axId val="524261352"/>
        <c:axId val="524261744"/>
      </c:barChart>
      <c:catAx>
        <c:axId val="52426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1744"/>
        <c:crosses val="autoZero"/>
        <c:auto val="1"/>
        <c:lblAlgn val="ctr"/>
        <c:lblOffset val="100"/>
        <c:noMultiLvlLbl val="0"/>
      </c:catAx>
      <c:valAx>
        <c:axId val="52426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AD66-438A-BC85-87B4842A1BE0}"/>
            </c:ext>
          </c:extLst>
        </c:ser>
        <c:dLbls>
          <c:showLegendKey val="0"/>
          <c:showVal val="0"/>
          <c:showCatName val="0"/>
          <c:showSerName val="0"/>
          <c:showPercent val="0"/>
          <c:showBubbleSize val="0"/>
        </c:dLbls>
        <c:gapWidth val="150"/>
        <c:overlap val="100"/>
        <c:axId val="524262528"/>
        <c:axId val="524262920"/>
      </c:barChart>
      <c:catAx>
        <c:axId val="52426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2920"/>
        <c:crosses val="autoZero"/>
        <c:auto val="1"/>
        <c:lblAlgn val="ctr"/>
        <c:lblOffset val="100"/>
        <c:noMultiLvlLbl val="0"/>
      </c:catAx>
      <c:valAx>
        <c:axId val="52426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1'!$G$14:$G$25</c:f>
              <c:numCache>
                <c:formatCode>0.00</c:formatCode>
                <c:ptCount val="12"/>
                <c:pt idx="0">
                  <c:v>280.44375000000002</c:v>
                </c:pt>
                <c:pt idx="1">
                  <c:v>258.54374999999999</c:v>
                </c:pt>
                <c:pt idx="2">
                  <c:v>228.61875000000001</c:v>
                </c:pt>
                <c:pt idx="3">
                  <c:v>206.63124999999999</c:v>
                </c:pt>
                <c:pt idx="4">
                  <c:v>238.33125000000001</c:v>
                </c:pt>
                <c:pt idx="5">
                  <c:v>218.47499999999999</c:v>
                </c:pt>
                <c:pt idx="6">
                  <c:v>261.9375</c:v>
                </c:pt>
                <c:pt idx="7">
                  <c:v>259.66250000000002</c:v>
                </c:pt>
                <c:pt idx="8">
                  <c:v>290.64999999999998</c:v>
                </c:pt>
                <c:pt idx="9">
                  <c:v>296.21249999999998</c:v>
                </c:pt>
                <c:pt idx="10">
                  <c:v>304.89999999999998</c:v>
                </c:pt>
                <c:pt idx="11">
                  <c:v>247.5625</c:v>
                </c:pt>
              </c:numCache>
            </c:numRef>
          </c:val>
          <c:extLst>
            <c:ext xmlns:c16="http://schemas.microsoft.com/office/drawing/2014/chart" uri="{C3380CC4-5D6E-409C-BE32-E72D297353CC}">
              <c16:uniqueId val="{00000000-3470-4828-A904-B9DFCA021003}"/>
            </c:ext>
          </c:extLst>
        </c:ser>
        <c:dLbls>
          <c:showLegendKey val="0"/>
          <c:showVal val="0"/>
          <c:showCatName val="0"/>
          <c:showSerName val="0"/>
          <c:showPercent val="0"/>
          <c:showBubbleSize val="0"/>
        </c:dLbls>
        <c:gapWidth val="150"/>
        <c:overlap val="100"/>
        <c:axId val="521235784"/>
        <c:axId val="521236176"/>
      </c:barChart>
      <c:catAx>
        <c:axId val="521235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6176"/>
        <c:crosses val="autoZero"/>
        <c:auto val="1"/>
        <c:lblAlgn val="ctr"/>
        <c:lblOffset val="100"/>
        <c:noMultiLvlLbl val="0"/>
      </c:catAx>
      <c:valAx>
        <c:axId val="521236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5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2E-41A0-B6E4-9C52354F4E58}"/>
            </c:ext>
          </c:extLst>
        </c:ser>
        <c:dLbls>
          <c:showLegendKey val="0"/>
          <c:showVal val="0"/>
          <c:showCatName val="0"/>
          <c:showSerName val="0"/>
          <c:showPercent val="0"/>
          <c:showBubbleSize val="0"/>
        </c:dLbls>
        <c:gapWidth val="150"/>
        <c:overlap val="100"/>
        <c:axId val="524263704"/>
        <c:axId val="524264096"/>
      </c:barChart>
      <c:catAx>
        <c:axId val="52426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4096"/>
        <c:crosses val="autoZero"/>
        <c:auto val="1"/>
        <c:lblAlgn val="ctr"/>
        <c:lblOffset val="100"/>
        <c:noMultiLvlLbl val="0"/>
      </c:catAx>
      <c:valAx>
        <c:axId val="52426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CB-41C5-8935-55C82AE7140D}"/>
            </c:ext>
          </c:extLst>
        </c:ser>
        <c:dLbls>
          <c:showLegendKey val="0"/>
          <c:showVal val="0"/>
          <c:showCatName val="0"/>
          <c:showSerName val="0"/>
          <c:showPercent val="0"/>
          <c:showBubbleSize val="0"/>
        </c:dLbls>
        <c:gapWidth val="150"/>
        <c:overlap val="100"/>
        <c:axId val="524264880"/>
        <c:axId val="524265272"/>
      </c:barChart>
      <c:catAx>
        <c:axId val="52426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5272"/>
        <c:crosses val="autoZero"/>
        <c:auto val="1"/>
        <c:lblAlgn val="ctr"/>
        <c:lblOffset val="100"/>
        <c:noMultiLvlLbl val="0"/>
      </c:catAx>
      <c:valAx>
        <c:axId val="52426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CB-4452-AF45-0A423DF75208}"/>
            </c:ext>
          </c:extLst>
        </c:ser>
        <c:dLbls>
          <c:showLegendKey val="0"/>
          <c:showVal val="0"/>
          <c:showCatName val="0"/>
          <c:showSerName val="0"/>
          <c:showPercent val="0"/>
          <c:showBubbleSize val="0"/>
        </c:dLbls>
        <c:gapWidth val="150"/>
        <c:overlap val="100"/>
        <c:axId val="524266056"/>
        <c:axId val="524266448"/>
      </c:barChart>
      <c:catAx>
        <c:axId val="52426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6448"/>
        <c:crosses val="autoZero"/>
        <c:auto val="1"/>
        <c:lblAlgn val="ctr"/>
        <c:lblOffset val="100"/>
        <c:noMultiLvlLbl val="0"/>
      </c:catAx>
      <c:valAx>
        <c:axId val="52426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9FC4-4737-91A2-4367566D1E75}"/>
            </c:ext>
          </c:extLst>
        </c:ser>
        <c:dLbls>
          <c:showLegendKey val="0"/>
          <c:showVal val="0"/>
          <c:showCatName val="0"/>
          <c:showSerName val="0"/>
          <c:showPercent val="0"/>
          <c:showBubbleSize val="0"/>
        </c:dLbls>
        <c:gapWidth val="150"/>
        <c:overlap val="100"/>
        <c:axId val="524267232"/>
        <c:axId val="524267624"/>
      </c:barChart>
      <c:catAx>
        <c:axId val="52426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7624"/>
        <c:crosses val="autoZero"/>
        <c:auto val="1"/>
        <c:lblAlgn val="ctr"/>
        <c:lblOffset val="100"/>
        <c:noMultiLvlLbl val="0"/>
      </c:catAx>
      <c:valAx>
        <c:axId val="52426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52DF-441F-9B68-65CBDD399077}"/>
            </c:ext>
          </c:extLst>
        </c:ser>
        <c:dLbls>
          <c:showLegendKey val="0"/>
          <c:showVal val="0"/>
          <c:showCatName val="0"/>
          <c:showSerName val="0"/>
          <c:showPercent val="0"/>
          <c:showBubbleSize val="0"/>
        </c:dLbls>
        <c:gapWidth val="150"/>
        <c:overlap val="100"/>
        <c:axId val="524268408"/>
        <c:axId val="524268800"/>
      </c:barChart>
      <c:catAx>
        <c:axId val="52426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8800"/>
        <c:crosses val="autoZero"/>
        <c:auto val="1"/>
        <c:lblAlgn val="ctr"/>
        <c:lblOffset val="100"/>
        <c:noMultiLvlLbl val="0"/>
      </c:catAx>
      <c:valAx>
        <c:axId val="52426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8275-4256-A421-ADEC5AEA1284}"/>
            </c:ext>
          </c:extLst>
        </c:ser>
        <c:dLbls>
          <c:showLegendKey val="0"/>
          <c:showVal val="0"/>
          <c:showCatName val="0"/>
          <c:showSerName val="0"/>
          <c:showPercent val="0"/>
          <c:showBubbleSize val="0"/>
        </c:dLbls>
        <c:gapWidth val="150"/>
        <c:overlap val="100"/>
        <c:axId val="524269584"/>
        <c:axId val="524269976"/>
      </c:barChart>
      <c:catAx>
        <c:axId val="52426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9976"/>
        <c:crosses val="autoZero"/>
        <c:auto val="1"/>
        <c:lblAlgn val="ctr"/>
        <c:lblOffset val="100"/>
        <c:noMultiLvlLbl val="0"/>
      </c:catAx>
      <c:valAx>
        <c:axId val="52426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95-473F-A242-791762124627}"/>
            </c:ext>
          </c:extLst>
        </c:ser>
        <c:dLbls>
          <c:showLegendKey val="0"/>
          <c:showVal val="0"/>
          <c:showCatName val="0"/>
          <c:showSerName val="0"/>
          <c:showPercent val="0"/>
          <c:showBubbleSize val="0"/>
        </c:dLbls>
        <c:gapWidth val="150"/>
        <c:overlap val="100"/>
        <c:axId val="524270760"/>
        <c:axId val="524271152"/>
      </c:barChart>
      <c:catAx>
        <c:axId val="52427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1152"/>
        <c:crosses val="autoZero"/>
        <c:auto val="1"/>
        <c:lblAlgn val="ctr"/>
        <c:lblOffset val="100"/>
        <c:noMultiLvlLbl val="0"/>
      </c:catAx>
      <c:valAx>
        <c:axId val="52427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AE-4802-A342-D0CA4D8AAEF6}"/>
            </c:ext>
          </c:extLst>
        </c:ser>
        <c:dLbls>
          <c:showLegendKey val="0"/>
          <c:showVal val="0"/>
          <c:showCatName val="0"/>
          <c:showSerName val="0"/>
          <c:showPercent val="0"/>
          <c:showBubbleSize val="0"/>
        </c:dLbls>
        <c:gapWidth val="150"/>
        <c:overlap val="100"/>
        <c:axId val="524271936"/>
        <c:axId val="524272328"/>
      </c:barChart>
      <c:catAx>
        <c:axId val="52427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2328"/>
        <c:crosses val="autoZero"/>
        <c:auto val="1"/>
        <c:lblAlgn val="ctr"/>
        <c:lblOffset val="100"/>
        <c:noMultiLvlLbl val="0"/>
      </c:catAx>
      <c:valAx>
        <c:axId val="52427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7F-4D4B-AED2-454838EFF6D6}"/>
            </c:ext>
          </c:extLst>
        </c:ser>
        <c:dLbls>
          <c:showLegendKey val="0"/>
          <c:showVal val="0"/>
          <c:showCatName val="0"/>
          <c:showSerName val="0"/>
          <c:showPercent val="0"/>
          <c:showBubbleSize val="0"/>
        </c:dLbls>
        <c:gapWidth val="150"/>
        <c:overlap val="100"/>
        <c:axId val="524273112"/>
        <c:axId val="524273504"/>
      </c:barChart>
      <c:catAx>
        <c:axId val="52427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3504"/>
        <c:crosses val="autoZero"/>
        <c:auto val="1"/>
        <c:lblAlgn val="ctr"/>
        <c:lblOffset val="100"/>
        <c:noMultiLvlLbl val="0"/>
      </c:catAx>
      <c:valAx>
        <c:axId val="52427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FB66-4331-A9AE-F1877F06B0BA}"/>
            </c:ext>
          </c:extLst>
        </c:ser>
        <c:dLbls>
          <c:showLegendKey val="0"/>
          <c:showVal val="0"/>
          <c:showCatName val="0"/>
          <c:showSerName val="0"/>
          <c:showPercent val="0"/>
          <c:showBubbleSize val="0"/>
        </c:dLbls>
        <c:gapWidth val="150"/>
        <c:overlap val="100"/>
        <c:axId val="524274288"/>
        <c:axId val="524274680"/>
      </c:barChart>
      <c:catAx>
        <c:axId val="52427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4680"/>
        <c:crosses val="autoZero"/>
        <c:auto val="1"/>
        <c:lblAlgn val="ctr"/>
        <c:lblOffset val="100"/>
        <c:noMultiLvlLbl val="0"/>
      </c:catAx>
      <c:valAx>
        <c:axId val="52427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1'!$H$14:$H$25</c:f>
              <c:numCache>
                <c:formatCode>0.00</c:formatCode>
                <c:ptCount val="12"/>
                <c:pt idx="0">
                  <c:v>8.1583636363636369</c:v>
                </c:pt>
                <c:pt idx="1">
                  <c:v>7.5212727272727271</c:v>
                </c:pt>
                <c:pt idx="2">
                  <c:v>6.6507272727272726</c:v>
                </c:pt>
                <c:pt idx="3">
                  <c:v>6.0110909090909095</c:v>
                </c:pt>
                <c:pt idx="4">
                  <c:v>6.933272727272727</c:v>
                </c:pt>
                <c:pt idx="5">
                  <c:v>6.3556363636363633</c:v>
                </c:pt>
                <c:pt idx="6">
                  <c:v>7.62</c:v>
                </c:pt>
                <c:pt idx="7">
                  <c:v>7.5538181818181815</c:v>
                </c:pt>
                <c:pt idx="8">
                  <c:v>8.4552727272727264</c:v>
                </c:pt>
                <c:pt idx="9">
                  <c:v>8.6170909090909085</c:v>
                </c:pt>
                <c:pt idx="10">
                  <c:v>8.8698181818181823</c:v>
                </c:pt>
                <c:pt idx="11">
                  <c:v>7.2018181818181821</c:v>
                </c:pt>
              </c:numCache>
            </c:numRef>
          </c:val>
          <c:extLst>
            <c:ext xmlns:c16="http://schemas.microsoft.com/office/drawing/2014/chart" uri="{C3380CC4-5D6E-409C-BE32-E72D297353CC}">
              <c16:uniqueId val="{00000000-9F1B-474E-A9CE-F994C6513B6F}"/>
            </c:ext>
          </c:extLst>
        </c:ser>
        <c:dLbls>
          <c:showLegendKey val="0"/>
          <c:showVal val="0"/>
          <c:showCatName val="0"/>
          <c:showSerName val="0"/>
          <c:showPercent val="0"/>
          <c:showBubbleSize val="0"/>
        </c:dLbls>
        <c:gapWidth val="150"/>
        <c:overlap val="100"/>
        <c:axId val="521236960"/>
        <c:axId val="521237352"/>
      </c:barChart>
      <c:catAx>
        <c:axId val="52123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7352"/>
        <c:crosses val="autoZero"/>
        <c:auto val="1"/>
        <c:lblAlgn val="ctr"/>
        <c:lblOffset val="100"/>
        <c:noMultiLvlLbl val="0"/>
      </c:catAx>
      <c:valAx>
        <c:axId val="521237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5745-4EF4-86FA-CEA42DF97577}"/>
            </c:ext>
          </c:extLst>
        </c:ser>
        <c:dLbls>
          <c:showLegendKey val="0"/>
          <c:showVal val="0"/>
          <c:showCatName val="0"/>
          <c:showSerName val="0"/>
          <c:showPercent val="0"/>
          <c:showBubbleSize val="0"/>
        </c:dLbls>
        <c:gapWidth val="150"/>
        <c:overlap val="100"/>
        <c:axId val="524275464"/>
        <c:axId val="524275856"/>
      </c:barChart>
      <c:catAx>
        <c:axId val="52427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5856"/>
        <c:crosses val="autoZero"/>
        <c:auto val="1"/>
        <c:lblAlgn val="ctr"/>
        <c:lblOffset val="100"/>
        <c:noMultiLvlLbl val="0"/>
      </c:catAx>
      <c:valAx>
        <c:axId val="52427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DD6F-4845-B7F2-7CB4F8C68332}"/>
            </c:ext>
          </c:extLst>
        </c:ser>
        <c:dLbls>
          <c:showLegendKey val="0"/>
          <c:showVal val="0"/>
          <c:showCatName val="0"/>
          <c:showSerName val="0"/>
          <c:showPercent val="0"/>
          <c:showBubbleSize val="0"/>
        </c:dLbls>
        <c:gapWidth val="150"/>
        <c:overlap val="100"/>
        <c:axId val="524276640"/>
        <c:axId val="524277032"/>
      </c:barChart>
      <c:catAx>
        <c:axId val="52427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7032"/>
        <c:crosses val="autoZero"/>
        <c:auto val="1"/>
        <c:lblAlgn val="ctr"/>
        <c:lblOffset val="100"/>
        <c:noMultiLvlLbl val="0"/>
      </c:catAx>
      <c:valAx>
        <c:axId val="52427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A5-4BA8-806D-3D5B7AADF320}"/>
            </c:ext>
          </c:extLst>
        </c:ser>
        <c:dLbls>
          <c:showLegendKey val="0"/>
          <c:showVal val="0"/>
          <c:showCatName val="0"/>
          <c:showSerName val="0"/>
          <c:showPercent val="0"/>
          <c:showBubbleSize val="0"/>
        </c:dLbls>
        <c:gapWidth val="150"/>
        <c:overlap val="100"/>
        <c:axId val="524277816"/>
        <c:axId val="524278208"/>
      </c:barChart>
      <c:catAx>
        <c:axId val="52427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8208"/>
        <c:crosses val="autoZero"/>
        <c:auto val="1"/>
        <c:lblAlgn val="ctr"/>
        <c:lblOffset val="100"/>
        <c:noMultiLvlLbl val="0"/>
      </c:catAx>
      <c:valAx>
        <c:axId val="52427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94-4095-8E0A-503DE67B0FA4}"/>
            </c:ext>
          </c:extLst>
        </c:ser>
        <c:dLbls>
          <c:showLegendKey val="0"/>
          <c:showVal val="0"/>
          <c:showCatName val="0"/>
          <c:showSerName val="0"/>
          <c:showPercent val="0"/>
          <c:showBubbleSize val="0"/>
        </c:dLbls>
        <c:gapWidth val="150"/>
        <c:overlap val="100"/>
        <c:axId val="524279384"/>
        <c:axId val="524279776"/>
      </c:barChart>
      <c:catAx>
        <c:axId val="524279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9776"/>
        <c:crosses val="autoZero"/>
        <c:auto val="1"/>
        <c:lblAlgn val="ctr"/>
        <c:lblOffset val="100"/>
        <c:noMultiLvlLbl val="0"/>
      </c:catAx>
      <c:valAx>
        <c:axId val="524279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9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C1-43BD-9244-BD2E9DEF47E6}"/>
            </c:ext>
          </c:extLst>
        </c:ser>
        <c:dLbls>
          <c:showLegendKey val="0"/>
          <c:showVal val="0"/>
          <c:showCatName val="0"/>
          <c:showSerName val="0"/>
          <c:showPercent val="0"/>
          <c:showBubbleSize val="0"/>
        </c:dLbls>
        <c:gapWidth val="150"/>
        <c:overlap val="100"/>
        <c:axId val="524280168"/>
        <c:axId val="524280560"/>
      </c:barChart>
      <c:catAx>
        <c:axId val="52428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0560"/>
        <c:crosses val="autoZero"/>
        <c:auto val="1"/>
        <c:lblAlgn val="ctr"/>
        <c:lblOffset val="100"/>
        <c:noMultiLvlLbl val="0"/>
      </c:catAx>
      <c:valAx>
        <c:axId val="52428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4458-4B9D-8C53-00EE680DDD90}"/>
            </c:ext>
          </c:extLst>
        </c:ser>
        <c:dLbls>
          <c:showLegendKey val="0"/>
          <c:showVal val="0"/>
          <c:showCatName val="0"/>
          <c:showSerName val="0"/>
          <c:showPercent val="0"/>
          <c:showBubbleSize val="0"/>
        </c:dLbls>
        <c:gapWidth val="150"/>
        <c:overlap val="100"/>
        <c:axId val="524281344"/>
        <c:axId val="524281736"/>
      </c:barChart>
      <c:catAx>
        <c:axId val="52428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1736"/>
        <c:crosses val="autoZero"/>
        <c:auto val="1"/>
        <c:lblAlgn val="ctr"/>
        <c:lblOffset val="100"/>
        <c:noMultiLvlLbl val="0"/>
      </c:catAx>
      <c:valAx>
        <c:axId val="52428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FF07-4C42-8F48-E6396F62EFD5}"/>
            </c:ext>
          </c:extLst>
        </c:ser>
        <c:dLbls>
          <c:showLegendKey val="0"/>
          <c:showVal val="0"/>
          <c:showCatName val="0"/>
          <c:showSerName val="0"/>
          <c:showPercent val="0"/>
          <c:showBubbleSize val="0"/>
        </c:dLbls>
        <c:gapWidth val="150"/>
        <c:overlap val="100"/>
        <c:axId val="524282520"/>
        <c:axId val="524282912"/>
      </c:barChart>
      <c:catAx>
        <c:axId val="52428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2912"/>
        <c:crosses val="autoZero"/>
        <c:auto val="1"/>
        <c:lblAlgn val="ctr"/>
        <c:lblOffset val="100"/>
        <c:noMultiLvlLbl val="0"/>
      </c:catAx>
      <c:valAx>
        <c:axId val="52428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827B-49A3-A81A-73B4AECC9D8F}"/>
            </c:ext>
          </c:extLst>
        </c:ser>
        <c:dLbls>
          <c:showLegendKey val="0"/>
          <c:showVal val="0"/>
          <c:showCatName val="0"/>
          <c:showSerName val="0"/>
          <c:showPercent val="0"/>
          <c:showBubbleSize val="0"/>
        </c:dLbls>
        <c:gapWidth val="150"/>
        <c:overlap val="100"/>
        <c:axId val="524283696"/>
        <c:axId val="524284088"/>
      </c:barChart>
      <c:catAx>
        <c:axId val="52428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4088"/>
        <c:crosses val="autoZero"/>
        <c:auto val="1"/>
        <c:lblAlgn val="ctr"/>
        <c:lblOffset val="100"/>
        <c:noMultiLvlLbl val="0"/>
      </c:catAx>
      <c:valAx>
        <c:axId val="52428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5E-4F97-985E-20A8DA0E6EF4}"/>
            </c:ext>
          </c:extLst>
        </c:ser>
        <c:dLbls>
          <c:showLegendKey val="0"/>
          <c:showVal val="0"/>
          <c:showCatName val="0"/>
          <c:showSerName val="0"/>
          <c:showPercent val="0"/>
          <c:showBubbleSize val="0"/>
        </c:dLbls>
        <c:gapWidth val="150"/>
        <c:overlap val="100"/>
        <c:axId val="524284872"/>
        <c:axId val="524285264"/>
      </c:barChart>
      <c:catAx>
        <c:axId val="52428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5264"/>
        <c:crosses val="autoZero"/>
        <c:auto val="1"/>
        <c:lblAlgn val="ctr"/>
        <c:lblOffset val="100"/>
        <c:noMultiLvlLbl val="0"/>
      </c:catAx>
      <c:valAx>
        <c:axId val="52428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80-4B4C-8202-A2737FB6F4A3}"/>
            </c:ext>
          </c:extLst>
        </c:ser>
        <c:dLbls>
          <c:showLegendKey val="0"/>
          <c:showVal val="0"/>
          <c:showCatName val="0"/>
          <c:showSerName val="0"/>
          <c:showPercent val="0"/>
          <c:showBubbleSize val="0"/>
        </c:dLbls>
        <c:gapWidth val="150"/>
        <c:overlap val="100"/>
        <c:axId val="524286048"/>
        <c:axId val="524286440"/>
      </c:barChart>
      <c:catAx>
        <c:axId val="52428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6440"/>
        <c:crosses val="autoZero"/>
        <c:auto val="1"/>
        <c:lblAlgn val="ctr"/>
        <c:lblOffset val="100"/>
        <c:noMultiLvlLbl val="0"/>
      </c:catAx>
      <c:valAx>
        <c:axId val="52428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1'!$I$14:$I$25</c:f>
              <c:numCache>
                <c:formatCode>0.00</c:formatCode>
                <c:ptCount val="12"/>
                <c:pt idx="0">
                  <c:v>2499.3146999999999</c:v>
                </c:pt>
                <c:pt idx="1">
                  <c:v>2304.1419000000001</c:v>
                </c:pt>
                <c:pt idx="2">
                  <c:v>2037.4503</c:v>
                </c:pt>
                <c:pt idx="3">
                  <c:v>1841.4976999999999</c:v>
                </c:pt>
                <c:pt idx="4">
                  <c:v>2124.0081</c:v>
                </c:pt>
                <c:pt idx="5">
                  <c:v>1947.0491999999999</c:v>
                </c:pt>
                <c:pt idx="6">
                  <c:v>2334.3870000000002</c:v>
                </c:pt>
                <c:pt idx="7">
                  <c:v>2314.1122</c:v>
                </c:pt>
                <c:pt idx="8">
                  <c:v>2590.2728000000002</c:v>
                </c:pt>
                <c:pt idx="9">
                  <c:v>2639.8458000000001</c:v>
                </c:pt>
                <c:pt idx="10">
                  <c:v>2717.2687999999998</c:v>
                </c:pt>
                <c:pt idx="11">
                  <c:v>2206.277</c:v>
                </c:pt>
              </c:numCache>
            </c:numRef>
          </c:val>
          <c:extLst>
            <c:ext xmlns:c16="http://schemas.microsoft.com/office/drawing/2014/chart" uri="{C3380CC4-5D6E-409C-BE32-E72D297353CC}">
              <c16:uniqueId val="{00000000-2357-4329-A493-282C105489D5}"/>
            </c:ext>
          </c:extLst>
        </c:ser>
        <c:dLbls>
          <c:showLegendKey val="0"/>
          <c:showVal val="0"/>
          <c:showCatName val="0"/>
          <c:showSerName val="0"/>
          <c:showPercent val="0"/>
          <c:showBubbleSize val="0"/>
        </c:dLbls>
        <c:gapWidth val="150"/>
        <c:overlap val="100"/>
        <c:axId val="521238136"/>
        <c:axId val="521238528"/>
      </c:barChart>
      <c:catAx>
        <c:axId val="521238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8528"/>
        <c:crosses val="autoZero"/>
        <c:auto val="1"/>
        <c:lblAlgn val="ctr"/>
        <c:lblOffset val="100"/>
        <c:noMultiLvlLbl val="0"/>
      </c:catAx>
      <c:valAx>
        <c:axId val="521238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8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18-41BD-8BD8-43E6A045C519}"/>
            </c:ext>
          </c:extLst>
        </c:ser>
        <c:dLbls>
          <c:showLegendKey val="0"/>
          <c:showVal val="0"/>
          <c:showCatName val="0"/>
          <c:showSerName val="0"/>
          <c:showPercent val="0"/>
          <c:showBubbleSize val="0"/>
        </c:dLbls>
        <c:gapWidth val="150"/>
        <c:overlap val="100"/>
        <c:axId val="524287224"/>
        <c:axId val="524287616"/>
      </c:barChart>
      <c:catAx>
        <c:axId val="52428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7616"/>
        <c:crosses val="autoZero"/>
        <c:auto val="1"/>
        <c:lblAlgn val="ctr"/>
        <c:lblOffset val="100"/>
        <c:noMultiLvlLbl val="0"/>
      </c:catAx>
      <c:valAx>
        <c:axId val="52428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5BF3-413F-AE6B-A481058610F0}"/>
            </c:ext>
          </c:extLst>
        </c:ser>
        <c:dLbls>
          <c:showLegendKey val="0"/>
          <c:showVal val="0"/>
          <c:showCatName val="0"/>
          <c:showSerName val="0"/>
          <c:showPercent val="0"/>
          <c:showBubbleSize val="0"/>
        </c:dLbls>
        <c:gapWidth val="150"/>
        <c:overlap val="100"/>
        <c:axId val="524288400"/>
        <c:axId val="524288792"/>
      </c:barChart>
      <c:catAx>
        <c:axId val="52428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8792"/>
        <c:crosses val="autoZero"/>
        <c:auto val="1"/>
        <c:lblAlgn val="ctr"/>
        <c:lblOffset val="100"/>
        <c:noMultiLvlLbl val="0"/>
      </c:catAx>
      <c:valAx>
        <c:axId val="52428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A58-4FBD-9412-FDD869B0ECCD}"/>
            </c:ext>
          </c:extLst>
        </c:ser>
        <c:dLbls>
          <c:showLegendKey val="0"/>
          <c:showVal val="0"/>
          <c:showCatName val="0"/>
          <c:showSerName val="0"/>
          <c:showPercent val="0"/>
          <c:showBubbleSize val="0"/>
        </c:dLbls>
        <c:gapWidth val="150"/>
        <c:overlap val="100"/>
        <c:axId val="524289576"/>
        <c:axId val="524289968"/>
      </c:barChart>
      <c:catAx>
        <c:axId val="52428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9968"/>
        <c:crosses val="autoZero"/>
        <c:auto val="1"/>
        <c:lblAlgn val="ctr"/>
        <c:lblOffset val="100"/>
        <c:noMultiLvlLbl val="0"/>
      </c:catAx>
      <c:valAx>
        <c:axId val="52428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9D32-43C1-9F8D-42CED0CAA3AD}"/>
            </c:ext>
          </c:extLst>
        </c:ser>
        <c:dLbls>
          <c:showLegendKey val="0"/>
          <c:showVal val="0"/>
          <c:showCatName val="0"/>
          <c:showSerName val="0"/>
          <c:showPercent val="0"/>
          <c:showBubbleSize val="0"/>
        </c:dLbls>
        <c:gapWidth val="150"/>
        <c:overlap val="100"/>
        <c:axId val="524290752"/>
        <c:axId val="524291144"/>
      </c:barChart>
      <c:catAx>
        <c:axId val="52429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1144"/>
        <c:crosses val="autoZero"/>
        <c:auto val="1"/>
        <c:lblAlgn val="ctr"/>
        <c:lblOffset val="100"/>
        <c:noMultiLvlLbl val="0"/>
      </c:catAx>
      <c:valAx>
        <c:axId val="52429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CE-4EFF-B729-892C8C3E2A30}"/>
            </c:ext>
          </c:extLst>
        </c:ser>
        <c:dLbls>
          <c:showLegendKey val="0"/>
          <c:showVal val="0"/>
          <c:showCatName val="0"/>
          <c:showSerName val="0"/>
          <c:showPercent val="0"/>
          <c:showBubbleSize val="0"/>
        </c:dLbls>
        <c:gapWidth val="150"/>
        <c:overlap val="100"/>
        <c:axId val="524291928"/>
        <c:axId val="524292320"/>
      </c:barChart>
      <c:catAx>
        <c:axId val="52429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2320"/>
        <c:crosses val="autoZero"/>
        <c:auto val="1"/>
        <c:lblAlgn val="ctr"/>
        <c:lblOffset val="100"/>
        <c:noMultiLvlLbl val="0"/>
      </c:catAx>
      <c:valAx>
        <c:axId val="52429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F5-4DE2-8899-21A51C59F451}"/>
            </c:ext>
          </c:extLst>
        </c:ser>
        <c:dLbls>
          <c:showLegendKey val="0"/>
          <c:showVal val="0"/>
          <c:showCatName val="0"/>
          <c:showSerName val="0"/>
          <c:showPercent val="0"/>
          <c:showBubbleSize val="0"/>
        </c:dLbls>
        <c:gapWidth val="150"/>
        <c:overlap val="100"/>
        <c:axId val="524293104"/>
        <c:axId val="524293496"/>
      </c:barChart>
      <c:catAx>
        <c:axId val="52429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3496"/>
        <c:crosses val="autoZero"/>
        <c:auto val="1"/>
        <c:lblAlgn val="ctr"/>
        <c:lblOffset val="100"/>
        <c:noMultiLvlLbl val="0"/>
      </c:catAx>
      <c:valAx>
        <c:axId val="52429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85-4768-B9F5-F15984BA4A69}"/>
            </c:ext>
          </c:extLst>
        </c:ser>
        <c:dLbls>
          <c:showLegendKey val="0"/>
          <c:showVal val="0"/>
          <c:showCatName val="0"/>
          <c:showSerName val="0"/>
          <c:showPercent val="0"/>
          <c:showBubbleSize val="0"/>
        </c:dLbls>
        <c:gapWidth val="150"/>
        <c:overlap val="100"/>
        <c:axId val="524294280"/>
        <c:axId val="524294672"/>
      </c:barChart>
      <c:catAx>
        <c:axId val="52429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4672"/>
        <c:crosses val="autoZero"/>
        <c:auto val="1"/>
        <c:lblAlgn val="ctr"/>
        <c:lblOffset val="100"/>
        <c:noMultiLvlLbl val="0"/>
      </c:catAx>
      <c:valAx>
        <c:axId val="52429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1E0-4B3D-9024-A3F73D88A212}"/>
            </c:ext>
          </c:extLst>
        </c:ser>
        <c:dLbls>
          <c:showLegendKey val="0"/>
          <c:showVal val="0"/>
          <c:showCatName val="0"/>
          <c:showSerName val="0"/>
          <c:showPercent val="0"/>
          <c:showBubbleSize val="0"/>
        </c:dLbls>
        <c:gapWidth val="150"/>
        <c:overlap val="100"/>
        <c:axId val="524295456"/>
        <c:axId val="524295848"/>
      </c:barChart>
      <c:catAx>
        <c:axId val="52429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5848"/>
        <c:crosses val="autoZero"/>
        <c:auto val="1"/>
        <c:lblAlgn val="ctr"/>
        <c:lblOffset val="100"/>
        <c:noMultiLvlLbl val="0"/>
      </c:catAx>
      <c:valAx>
        <c:axId val="52429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233-4EBC-B924-17721464FC78}"/>
            </c:ext>
          </c:extLst>
        </c:ser>
        <c:dLbls>
          <c:showLegendKey val="0"/>
          <c:showVal val="0"/>
          <c:showCatName val="0"/>
          <c:showSerName val="0"/>
          <c:showPercent val="0"/>
          <c:showBubbleSize val="0"/>
        </c:dLbls>
        <c:gapWidth val="150"/>
        <c:overlap val="100"/>
        <c:axId val="524296632"/>
        <c:axId val="524297024"/>
      </c:barChart>
      <c:catAx>
        <c:axId val="52429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7024"/>
        <c:crosses val="autoZero"/>
        <c:auto val="1"/>
        <c:lblAlgn val="ctr"/>
        <c:lblOffset val="100"/>
        <c:noMultiLvlLbl val="0"/>
      </c:catAx>
      <c:valAx>
        <c:axId val="52429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EB3F-483E-92E3-5C5BE4CFBCAC}"/>
            </c:ext>
          </c:extLst>
        </c:ser>
        <c:dLbls>
          <c:showLegendKey val="0"/>
          <c:showVal val="0"/>
          <c:showCatName val="0"/>
          <c:showSerName val="0"/>
          <c:showPercent val="0"/>
          <c:showBubbleSize val="0"/>
        </c:dLbls>
        <c:gapWidth val="150"/>
        <c:overlap val="100"/>
        <c:axId val="524297808"/>
        <c:axId val="524298200"/>
      </c:barChart>
      <c:catAx>
        <c:axId val="52429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8200"/>
        <c:crosses val="autoZero"/>
        <c:auto val="1"/>
        <c:lblAlgn val="ctr"/>
        <c:lblOffset val="100"/>
        <c:noMultiLvlLbl val="0"/>
      </c:catAx>
      <c:valAx>
        <c:axId val="52429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C745-4BDE-99B3-DBF2ACDD53FF}"/>
            </c:ext>
          </c:extLst>
        </c:ser>
        <c:dLbls>
          <c:showLegendKey val="0"/>
          <c:showVal val="0"/>
          <c:showCatName val="0"/>
          <c:showSerName val="0"/>
          <c:showPercent val="0"/>
          <c:showBubbleSize val="0"/>
        </c:dLbls>
        <c:gapWidth val="150"/>
        <c:overlap val="100"/>
        <c:axId val="521239312"/>
        <c:axId val="521239704"/>
      </c:barChart>
      <c:catAx>
        <c:axId val="521239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9704"/>
        <c:crosses val="autoZero"/>
        <c:auto val="1"/>
        <c:lblAlgn val="ctr"/>
        <c:lblOffset val="100"/>
        <c:noMultiLvlLbl val="0"/>
      </c:catAx>
      <c:valAx>
        <c:axId val="521239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5A4-44A6-B466-04F4F6AF621F}"/>
            </c:ext>
          </c:extLst>
        </c:ser>
        <c:dLbls>
          <c:showLegendKey val="0"/>
          <c:showVal val="0"/>
          <c:showCatName val="0"/>
          <c:showSerName val="0"/>
          <c:showPercent val="0"/>
          <c:showBubbleSize val="0"/>
        </c:dLbls>
        <c:gapWidth val="150"/>
        <c:overlap val="100"/>
        <c:axId val="524298984"/>
        <c:axId val="524299376"/>
      </c:barChart>
      <c:catAx>
        <c:axId val="52429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9376"/>
        <c:crosses val="autoZero"/>
        <c:auto val="1"/>
        <c:lblAlgn val="ctr"/>
        <c:lblOffset val="100"/>
        <c:noMultiLvlLbl val="0"/>
      </c:catAx>
      <c:valAx>
        <c:axId val="52429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2D-4466-97D1-6AE4F711ACBD}"/>
            </c:ext>
          </c:extLst>
        </c:ser>
        <c:dLbls>
          <c:showLegendKey val="0"/>
          <c:showVal val="0"/>
          <c:showCatName val="0"/>
          <c:showSerName val="0"/>
          <c:showPercent val="0"/>
          <c:showBubbleSize val="0"/>
        </c:dLbls>
        <c:gapWidth val="150"/>
        <c:overlap val="100"/>
        <c:axId val="524300160"/>
        <c:axId val="524300552"/>
      </c:barChart>
      <c:catAx>
        <c:axId val="52430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0552"/>
        <c:crosses val="autoZero"/>
        <c:auto val="1"/>
        <c:lblAlgn val="ctr"/>
        <c:lblOffset val="100"/>
        <c:noMultiLvlLbl val="0"/>
      </c:catAx>
      <c:valAx>
        <c:axId val="52430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4A-4316-BABC-56CFD48BAE0D}"/>
            </c:ext>
          </c:extLst>
        </c:ser>
        <c:dLbls>
          <c:showLegendKey val="0"/>
          <c:showVal val="0"/>
          <c:showCatName val="0"/>
          <c:showSerName val="0"/>
          <c:showPercent val="0"/>
          <c:showBubbleSize val="0"/>
        </c:dLbls>
        <c:gapWidth val="150"/>
        <c:overlap val="100"/>
        <c:axId val="524301336"/>
        <c:axId val="524301728"/>
      </c:barChart>
      <c:catAx>
        <c:axId val="52430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1728"/>
        <c:crosses val="autoZero"/>
        <c:auto val="1"/>
        <c:lblAlgn val="ctr"/>
        <c:lblOffset val="100"/>
        <c:noMultiLvlLbl val="0"/>
      </c:catAx>
      <c:valAx>
        <c:axId val="52430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776-466B-BA5F-692141A70451}"/>
            </c:ext>
          </c:extLst>
        </c:ser>
        <c:dLbls>
          <c:showLegendKey val="0"/>
          <c:showVal val="0"/>
          <c:showCatName val="0"/>
          <c:showSerName val="0"/>
          <c:showPercent val="0"/>
          <c:showBubbleSize val="0"/>
        </c:dLbls>
        <c:gapWidth val="150"/>
        <c:overlap val="100"/>
        <c:axId val="524302512"/>
        <c:axId val="524302904"/>
      </c:barChart>
      <c:catAx>
        <c:axId val="52430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2904"/>
        <c:crosses val="autoZero"/>
        <c:auto val="1"/>
        <c:lblAlgn val="ctr"/>
        <c:lblOffset val="100"/>
        <c:noMultiLvlLbl val="0"/>
      </c:catAx>
      <c:valAx>
        <c:axId val="52430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E60-463A-B9C9-03B111895FC7}"/>
            </c:ext>
          </c:extLst>
        </c:ser>
        <c:dLbls>
          <c:showLegendKey val="0"/>
          <c:showVal val="0"/>
          <c:showCatName val="0"/>
          <c:showSerName val="0"/>
          <c:showPercent val="0"/>
          <c:showBubbleSize val="0"/>
        </c:dLbls>
        <c:gapWidth val="150"/>
        <c:overlap val="100"/>
        <c:axId val="524304080"/>
        <c:axId val="524304472"/>
      </c:barChart>
      <c:catAx>
        <c:axId val="52430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4472"/>
        <c:crosses val="autoZero"/>
        <c:auto val="1"/>
        <c:lblAlgn val="ctr"/>
        <c:lblOffset val="100"/>
        <c:noMultiLvlLbl val="0"/>
      </c:catAx>
      <c:valAx>
        <c:axId val="52430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7CED-4B3B-A3AE-FE3A040BEE47}"/>
            </c:ext>
          </c:extLst>
        </c:ser>
        <c:dLbls>
          <c:showLegendKey val="0"/>
          <c:showVal val="0"/>
          <c:showCatName val="0"/>
          <c:showSerName val="0"/>
          <c:showPercent val="0"/>
          <c:showBubbleSize val="0"/>
        </c:dLbls>
        <c:gapWidth val="150"/>
        <c:overlap val="100"/>
        <c:axId val="524304864"/>
        <c:axId val="524305256"/>
      </c:barChart>
      <c:catAx>
        <c:axId val="52430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5256"/>
        <c:crosses val="autoZero"/>
        <c:auto val="1"/>
        <c:lblAlgn val="ctr"/>
        <c:lblOffset val="100"/>
        <c:noMultiLvlLbl val="0"/>
      </c:catAx>
      <c:valAx>
        <c:axId val="52430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D2-4405-ACC0-F9C03FB70D14}"/>
            </c:ext>
          </c:extLst>
        </c:ser>
        <c:dLbls>
          <c:showLegendKey val="0"/>
          <c:showVal val="0"/>
          <c:showCatName val="0"/>
          <c:showSerName val="0"/>
          <c:showPercent val="0"/>
          <c:showBubbleSize val="0"/>
        </c:dLbls>
        <c:gapWidth val="150"/>
        <c:overlap val="100"/>
        <c:axId val="524306040"/>
        <c:axId val="524306432"/>
      </c:barChart>
      <c:catAx>
        <c:axId val="52430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6432"/>
        <c:crosses val="autoZero"/>
        <c:auto val="1"/>
        <c:lblAlgn val="ctr"/>
        <c:lblOffset val="100"/>
        <c:noMultiLvlLbl val="0"/>
      </c:catAx>
      <c:valAx>
        <c:axId val="52430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133-44E0-BA0C-4B12BCC24910}"/>
            </c:ext>
          </c:extLst>
        </c:ser>
        <c:dLbls>
          <c:showLegendKey val="0"/>
          <c:showVal val="0"/>
          <c:showCatName val="0"/>
          <c:showSerName val="0"/>
          <c:showPercent val="0"/>
          <c:showBubbleSize val="0"/>
        </c:dLbls>
        <c:gapWidth val="150"/>
        <c:overlap val="100"/>
        <c:axId val="524307216"/>
        <c:axId val="527986688"/>
      </c:barChart>
      <c:catAx>
        <c:axId val="524307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6688"/>
        <c:crosses val="autoZero"/>
        <c:auto val="1"/>
        <c:lblAlgn val="ctr"/>
        <c:lblOffset val="100"/>
        <c:noMultiLvlLbl val="0"/>
      </c:catAx>
      <c:valAx>
        <c:axId val="527986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7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57-424A-981A-7CEE30BDA236}"/>
            </c:ext>
          </c:extLst>
        </c:ser>
        <c:dLbls>
          <c:showLegendKey val="0"/>
          <c:showVal val="0"/>
          <c:showCatName val="0"/>
          <c:showSerName val="0"/>
          <c:showPercent val="0"/>
          <c:showBubbleSize val="0"/>
        </c:dLbls>
        <c:gapWidth val="150"/>
        <c:overlap val="100"/>
        <c:axId val="527987472"/>
        <c:axId val="527987864"/>
      </c:barChart>
      <c:catAx>
        <c:axId val="527987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7864"/>
        <c:crosses val="autoZero"/>
        <c:auto val="1"/>
        <c:lblAlgn val="ctr"/>
        <c:lblOffset val="100"/>
        <c:noMultiLvlLbl val="0"/>
      </c:catAx>
      <c:valAx>
        <c:axId val="527987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7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C97-4469-BAD3-F1ACE9103BC9}"/>
            </c:ext>
          </c:extLst>
        </c:ser>
        <c:dLbls>
          <c:showLegendKey val="0"/>
          <c:showVal val="0"/>
          <c:showCatName val="0"/>
          <c:showSerName val="0"/>
          <c:showPercent val="0"/>
          <c:showBubbleSize val="0"/>
        </c:dLbls>
        <c:gapWidth val="150"/>
        <c:overlap val="100"/>
        <c:axId val="527988648"/>
        <c:axId val="527989040"/>
      </c:barChart>
      <c:catAx>
        <c:axId val="527988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9040"/>
        <c:crosses val="autoZero"/>
        <c:auto val="1"/>
        <c:lblAlgn val="ctr"/>
        <c:lblOffset val="100"/>
        <c:noMultiLvlLbl val="0"/>
      </c:catAx>
      <c:valAx>
        <c:axId val="527989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8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62E8-4DF1-B47E-80D6E04F261D}"/>
            </c:ext>
          </c:extLst>
        </c:ser>
        <c:dLbls>
          <c:showLegendKey val="0"/>
          <c:showVal val="0"/>
          <c:showCatName val="0"/>
          <c:showSerName val="0"/>
          <c:showPercent val="0"/>
          <c:showBubbleSize val="0"/>
        </c:dLbls>
        <c:gapWidth val="150"/>
        <c:overlap val="100"/>
        <c:axId val="521240488"/>
        <c:axId val="521240880"/>
      </c:barChart>
      <c:catAx>
        <c:axId val="521240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0880"/>
        <c:crosses val="autoZero"/>
        <c:auto val="1"/>
        <c:lblAlgn val="ctr"/>
        <c:lblOffset val="100"/>
        <c:noMultiLvlLbl val="0"/>
      </c:catAx>
      <c:valAx>
        <c:axId val="521240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0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590.16</c:v>
                </c:pt>
                <c:pt idx="1">
                  <c:v>552.53</c:v>
                </c:pt>
                <c:pt idx="2">
                  <c:v>460.99</c:v>
                </c:pt>
                <c:pt idx="3">
                  <c:v>488.16</c:v>
                </c:pt>
                <c:pt idx="4">
                  <c:v>468.38</c:v>
                </c:pt>
                <c:pt idx="5">
                  <c:v>482.88</c:v>
                </c:pt>
                <c:pt idx="6">
                  <c:v>579.26</c:v>
                </c:pt>
                <c:pt idx="7">
                  <c:v>561.02</c:v>
                </c:pt>
                <c:pt idx="8">
                  <c:v>602.54</c:v>
                </c:pt>
                <c:pt idx="9">
                  <c:v>570.86</c:v>
                </c:pt>
                <c:pt idx="10">
                  <c:v>427.79</c:v>
                </c:pt>
                <c:pt idx="11">
                  <c:v>348.61</c:v>
                </c:pt>
              </c:numCache>
            </c:numRef>
          </c:val>
          <c:extLst>
            <c:ext xmlns:c16="http://schemas.microsoft.com/office/drawing/2014/chart" uri="{C3380CC4-5D6E-409C-BE32-E72D297353CC}">
              <c16:uniqueId val="{00000000-E2C5-445E-AE65-1C1BAF069472}"/>
            </c:ext>
          </c:extLst>
        </c:ser>
        <c:dLbls>
          <c:showLegendKey val="0"/>
          <c:showVal val="0"/>
          <c:showCatName val="0"/>
          <c:showSerName val="0"/>
          <c:showPercent val="0"/>
          <c:showBubbleSize val="0"/>
        </c:dLbls>
        <c:gapWidth val="150"/>
        <c:overlap val="100"/>
        <c:axId val="527989824"/>
        <c:axId val="527990216"/>
      </c:barChart>
      <c:catAx>
        <c:axId val="527989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0216"/>
        <c:crosses val="autoZero"/>
        <c:auto val="1"/>
        <c:lblAlgn val="ctr"/>
        <c:lblOffset val="100"/>
        <c:noMultiLvlLbl val="0"/>
      </c:catAx>
      <c:valAx>
        <c:axId val="527990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9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A61A-489C-8759-422C32E5DD4D}"/>
            </c:ext>
          </c:extLst>
        </c:ser>
        <c:dLbls>
          <c:showLegendKey val="0"/>
          <c:showVal val="0"/>
          <c:showCatName val="0"/>
          <c:showSerName val="0"/>
          <c:showPercent val="0"/>
          <c:showBubbleSize val="0"/>
        </c:dLbls>
        <c:gapWidth val="150"/>
        <c:overlap val="100"/>
        <c:axId val="527991000"/>
        <c:axId val="527991392"/>
      </c:barChart>
      <c:catAx>
        <c:axId val="527991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1392"/>
        <c:crosses val="autoZero"/>
        <c:auto val="1"/>
        <c:lblAlgn val="ctr"/>
        <c:lblOffset val="100"/>
        <c:noMultiLvlLbl val="0"/>
      </c:catAx>
      <c:valAx>
        <c:axId val="527991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1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00-45FF-8610-48291BF5612B}"/>
            </c:ext>
          </c:extLst>
        </c:ser>
        <c:dLbls>
          <c:showLegendKey val="0"/>
          <c:showVal val="0"/>
          <c:showCatName val="0"/>
          <c:showSerName val="0"/>
          <c:showPercent val="0"/>
          <c:showBubbleSize val="0"/>
        </c:dLbls>
        <c:gapWidth val="150"/>
        <c:overlap val="100"/>
        <c:axId val="527992176"/>
        <c:axId val="527992568"/>
      </c:barChart>
      <c:catAx>
        <c:axId val="527992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2568"/>
        <c:crosses val="autoZero"/>
        <c:auto val="1"/>
        <c:lblAlgn val="ctr"/>
        <c:lblOffset val="100"/>
        <c:noMultiLvlLbl val="0"/>
      </c:catAx>
      <c:valAx>
        <c:axId val="527992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418-4C7A-A6E9-6BCDB5A40D31}"/>
            </c:ext>
          </c:extLst>
        </c:ser>
        <c:dLbls>
          <c:showLegendKey val="0"/>
          <c:showVal val="0"/>
          <c:showCatName val="0"/>
          <c:showSerName val="0"/>
          <c:showPercent val="0"/>
          <c:showBubbleSize val="0"/>
        </c:dLbls>
        <c:gapWidth val="150"/>
        <c:overlap val="100"/>
        <c:axId val="527993352"/>
        <c:axId val="527993744"/>
      </c:barChart>
      <c:catAx>
        <c:axId val="527993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3744"/>
        <c:crosses val="autoZero"/>
        <c:auto val="1"/>
        <c:lblAlgn val="ctr"/>
        <c:lblOffset val="100"/>
        <c:noMultiLvlLbl val="0"/>
      </c:catAx>
      <c:valAx>
        <c:axId val="527993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3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5E-4FFF-BB81-B0D1A1B267E1}"/>
            </c:ext>
          </c:extLst>
        </c:ser>
        <c:dLbls>
          <c:showLegendKey val="0"/>
          <c:showVal val="0"/>
          <c:showCatName val="0"/>
          <c:showSerName val="0"/>
          <c:showPercent val="0"/>
          <c:showBubbleSize val="0"/>
        </c:dLbls>
        <c:gapWidth val="150"/>
        <c:overlap val="100"/>
        <c:axId val="527994528"/>
        <c:axId val="527994920"/>
      </c:barChart>
      <c:catAx>
        <c:axId val="527994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4920"/>
        <c:crosses val="autoZero"/>
        <c:auto val="1"/>
        <c:lblAlgn val="ctr"/>
        <c:lblOffset val="100"/>
        <c:noMultiLvlLbl val="0"/>
      </c:catAx>
      <c:valAx>
        <c:axId val="527994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4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631C-426C-8FEF-95A2ACC90207}"/>
            </c:ext>
          </c:extLst>
        </c:ser>
        <c:dLbls>
          <c:showLegendKey val="0"/>
          <c:showVal val="0"/>
          <c:showCatName val="0"/>
          <c:showSerName val="0"/>
          <c:showPercent val="0"/>
          <c:showBubbleSize val="0"/>
        </c:dLbls>
        <c:gapWidth val="150"/>
        <c:overlap val="100"/>
        <c:axId val="527995704"/>
        <c:axId val="527996096"/>
      </c:barChart>
      <c:catAx>
        <c:axId val="527995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6096"/>
        <c:crosses val="autoZero"/>
        <c:auto val="1"/>
        <c:lblAlgn val="ctr"/>
        <c:lblOffset val="100"/>
        <c:noMultiLvlLbl val="0"/>
      </c:catAx>
      <c:valAx>
        <c:axId val="527996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5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6FC5-46F9-A6F7-B84C11F1AFAB}"/>
            </c:ext>
          </c:extLst>
        </c:ser>
        <c:dLbls>
          <c:showLegendKey val="0"/>
          <c:showVal val="0"/>
          <c:showCatName val="0"/>
          <c:showSerName val="0"/>
          <c:showPercent val="0"/>
          <c:showBubbleSize val="0"/>
        </c:dLbls>
        <c:gapWidth val="150"/>
        <c:overlap val="100"/>
        <c:axId val="527996880"/>
        <c:axId val="527997272"/>
      </c:barChart>
      <c:catAx>
        <c:axId val="52799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7272"/>
        <c:crosses val="autoZero"/>
        <c:auto val="1"/>
        <c:lblAlgn val="ctr"/>
        <c:lblOffset val="100"/>
        <c:noMultiLvlLbl val="0"/>
      </c:catAx>
      <c:valAx>
        <c:axId val="527997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E6CA-452F-9F7F-E84E06F7A5FA}"/>
            </c:ext>
          </c:extLst>
        </c:ser>
        <c:dLbls>
          <c:showLegendKey val="0"/>
          <c:showVal val="0"/>
          <c:showCatName val="0"/>
          <c:showSerName val="0"/>
          <c:showPercent val="0"/>
          <c:showBubbleSize val="0"/>
        </c:dLbls>
        <c:gapWidth val="150"/>
        <c:overlap val="100"/>
        <c:axId val="527998056"/>
        <c:axId val="527998448"/>
      </c:barChart>
      <c:catAx>
        <c:axId val="527998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8448"/>
        <c:crosses val="autoZero"/>
        <c:auto val="1"/>
        <c:lblAlgn val="ctr"/>
        <c:lblOffset val="100"/>
        <c:noMultiLvlLbl val="0"/>
      </c:catAx>
      <c:valAx>
        <c:axId val="527998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8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2D-46D6-B4F6-EF9E98112355}"/>
            </c:ext>
          </c:extLst>
        </c:ser>
        <c:dLbls>
          <c:showLegendKey val="0"/>
          <c:showVal val="0"/>
          <c:showCatName val="0"/>
          <c:showSerName val="0"/>
          <c:showPercent val="0"/>
          <c:showBubbleSize val="0"/>
        </c:dLbls>
        <c:gapWidth val="150"/>
        <c:overlap val="100"/>
        <c:axId val="527999232"/>
        <c:axId val="527999624"/>
      </c:barChart>
      <c:catAx>
        <c:axId val="527999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9624"/>
        <c:crosses val="autoZero"/>
        <c:auto val="1"/>
        <c:lblAlgn val="ctr"/>
        <c:lblOffset val="100"/>
        <c:noMultiLvlLbl val="0"/>
      </c:catAx>
      <c:valAx>
        <c:axId val="527999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9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D3-4D5B-9E7C-6D79D7C61A46}"/>
            </c:ext>
          </c:extLst>
        </c:ser>
        <c:dLbls>
          <c:showLegendKey val="0"/>
          <c:showVal val="0"/>
          <c:showCatName val="0"/>
          <c:showSerName val="0"/>
          <c:showPercent val="0"/>
          <c:showBubbleSize val="0"/>
        </c:dLbls>
        <c:gapWidth val="150"/>
        <c:overlap val="100"/>
        <c:axId val="528000408"/>
        <c:axId val="528000800"/>
      </c:barChart>
      <c:catAx>
        <c:axId val="528000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0800"/>
        <c:crosses val="autoZero"/>
        <c:auto val="1"/>
        <c:lblAlgn val="ctr"/>
        <c:lblOffset val="100"/>
        <c:noMultiLvlLbl val="0"/>
      </c:catAx>
      <c:valAx>
        <c:axId val="528000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0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3946-415E-8B60-136584D3997C}"/>
            </c:ext>
          </c:extLst>
        </c:ser>
        <c:dLbls>
          <c:showLegendKey val="0"/>
          <c:showVal val="0"/>
          <c:showCatName val="0"/>
          <c:showSerName val="0"/>
          <c:showPercent val="0"/>
          <c:showBubbleSize val="0"/>
        </c:dLbls>
        <c:gapWidth val="150"/>
        <c:overlap val="100"/>
        <c:axId val="521241664"/>
        <c:axId val="521242056"/>
      </c:barChart>
      <c:catAx>
        <c:axId val="521241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2056"/>
        <c:crosses val="autoZero"/>
        <c:auto val="1"/>
        <c:lblAlgn val="ctr"/>
        <c:lblOffset val="100"/>
        <c:noMultiLvlLbl val="0"/>
      </c:catAx>
      <c:valAx>
        <c:axId val="521242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6D-4EE0-9644-675F73D69B3A}"/>
            </c:ext>
          </c:extLst>
        </c:ser>
        <c:dLbls>
          <c:showLegendKey val="0"/>
          <c:showVal val="0"/>
          <c:showCatName val="0"/>
          <c:showSerName val="0"/>
          <c:showPercent val="0"/>
          <c:showBubbleSize val="0"/>
        </c:dLbls>
        <c:gapWidth val="150"/>
        <c:overlap val="100"/>
        <c:axId val="528001584"/>
        <c:axId val="528001976"/>
      </c:barChart>
      <c:catAx>
        <c:axId val="528001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1976"/>
        <c:crosses val="autoZero"/>
        <c:auto val="1"/>
        <c:lblAlgn val="ctr"/>
        <c:lblOffset val="100"/>
        <c:noMultiLvlLbl val="0"/>
      </c:catAx>
      <c:valAx>
        <c:axId val="528001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1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5B3F-4918-BAE0-995ACE1034B0}"/>
            </c:ext>
          </c:extLst>
        </c:ser>
        <c:dLbls>
          <c:showLegendKey val="0"/>
          <c:showVal val="0"/>
          <c:showCatName val="0"/>
          <c:showSerName val="0"/>
          <c:showPercent val="0"/>
          <c:showBubbleSize val="0"/>
        </c:dLbls>
        <c:gapWidth val="150"/>
        <c:overlap val="100"/>
        <c:axId val="528002760"/>
        <c:axId val="528003152"/>
      </c:barChart>
      <c:catAx>
        <c:axId val="528002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3152"/>
        <c:crosses val="autoZero"/>
        <c:auto val="1"/>
        <c:lblAlgn val="ctr"/>
        <c:lblOffset val="100"/>
        <c:noMultiLvlLbl val="0"/>
      </c:catAx>
      <c:valAx>
        <c:axId val="52800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2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8CD8-487F-B0BC-07BCCC497F16}"/>
            </c:ext>
          </c:extLst>
        </c:ser>
        <c:dLbls>
          <c:showLegendKey val="0"/>
          <c:showVal val="0"/>
          <c:showCatName val="0"/>
          <c:showSerName val="0"/>
          <c:showPercent val="0"/>
          <c:showBubbleSize val="0"/>
        </c:dLbls>
        <c:gapWidth val="150"/>
        <c:overlap val="100"/>
        <c:axId val="528003936"/>
        <c:axId val="528004328"/>
      </c:barChart>
      <c:catAx>
        <c:axId val="528003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4328"/>
        <c:crosses val="autoZero"/>
        <c:auto val="1"/>
        <c:lblAlgn val="ctr"/>
        <c:lblOffset val="100"/>
        <c:noMultiLvlLbl val="0"/>
      </c:catAx>
      <c:valAx>
        <c:axId val="528004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3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F72F-4C9F-986C-BDA137F9CEF4}"/>
            </c:ext>
          </c:extLst>
        </c:ser>
        <c:dLbls>
          <c:showLegendKey val="0"/>
          <c:showVal val="0"/>
          <c:showCatName val="0"/>
          <c:showSerName val="0"/>
          <c:showPercent val="0"/>
          <c:showBubbleSize val="0"/>
        </c:dLbls>
        <c:gapWidth val="150"/>
        <c:overlap val="100"/>
        <c:axId val="528005112"/>
        <c:axId val="528005504"/>
      </c:barChart>
      <c:catAx>
        <c:axId val="528005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5504"/>
        <c:crosses val="autoZero"/>
        <c:auto val="1"/>
        <c:lblAlgn val="ctr"/>
        <c:lblOffset val="100"/>
        <c:noMultiLvlLbl val="0"/>
      </c:catAx>
      <c:valAx>
        <c:axId val="528005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5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652-4976-B06A-5A1AD0EFFF12}"/>
            </c:ext>
          </c:extLst>
        </c:ser>
        <c:dLbls>
          <c:showLegendKey val="0"/>
          <c:showVal val="0"/>
          <c:showCatName val="0"/>
          <c:showSerName val="0"/>
          <c:showPercent val="0"/>
          <c:showBubbleSize val="0"/>
        </c:dLbls>
        <c:gapWidth val="150"/>
        <c:overlap val="100"/>
        <c:axId val="528006288"/>
        <c:axId val="528006680"/>
      </c:barChart>
      <c:catAx>
        <c:axId val="52800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6680"/>
        <c:crosses val="autoZero"/>
        <c:auto val="1"/>
        <c:lblAlgn val="ctr"/>
        <c:lblOffset val="100"/>
        <c:noMultiLvlLbl val="0"/>
      </c:catAx>
      <c:valAx>
        <c:axId val="528006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C7-40F7-ACCF-DE8BE86FC65A}"/>
            </c:ext>
          </c:extLst>
        </c:ser>
        <c:dLbls>
          <c:showLegendKey val="0"/>
          <c:showVal val="0"/>
          <c:showCatName val="0"/>
          <c:showSerName val="0"/>
          <c:showPercent val="0"/>
          <c:showBubbleSize val="0"/>
        </c:dLbls>
        <c:gapWidth val="150"/>
        <c:overlap val="100"/>
        <c:axId val="528007464"/>
        <c:axId val="528007856"/>
      </c:barChart>
      <c:catAx>
        <c:axId val="528007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7856"/>
        <c:crosses val="autoZero"/>
        <c:auto val="1"/>
        <c:lblAlgn val="ctr"/>
        <c:lblOffset val="100"/>
        <c:noMultiLvlLbl val="0"/>
      </c:catAx>
      <c:valAx>
        <c:axId val="528007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7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3E-45D3-91EA-814546A3DE59}"/>
            </c:ext>
          </c:extLst>
        </c:ser>
        <c:dLbls>
          <c:showLegendKey val="0"/>
          <c:showVal val="0"/>
          <c:showCatName val="0"/>
          <c:showSerName val="0"/>
          <c:showPercent val="0"/>
          <c:showBubbleSize val="0"/>
        </c:dLbls>
        <c:gapWidth val="150"/>
        <c:overlap val="100"/>
        <c:axId val="528008640"/>
        <c:axId val="528009032"/>
      </c:barChart>
      <c:catAx>
        <c:axId val="528008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9032"/>
        <c:crosses val="autoZero"/>
        <c:auto val="1"/>
        <c:lblAlgn val="ctr"/>
        <c:lblOffset val="100"/>
        <c:noMultiLvlLbl val="0"/>
      </c:catAx>
      <c:valAx>
        <c:axId val="528009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8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A3F7-40C5-BC38-EB9D27F3901A}"/>
            </c:ext>
          </c:extLst>
        </c:ser>
        <c:dLbls>
          <c:showLegendKey val="0"/>
          <c:showVal val="0"/>
          <c:showCatName val="0"/>
          <c:showSerName val="0"/>
          <c:showPercent val="0"/>
          <c:showBubbleSize val="0"/>
        </c:dLbls>
        <c:gapWidth val="150"/>
        <c:overlap val="100"/>
        <c:axId val="528009816"/>
        <c:axId val="528010208"/>
      </c:barChart>
      <c:catAx>
        <c:axId val="528009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0208"/>
        <c:crosses val="autoZero"/>
        <c:auto val="1"/>
        <c:lblAlgn val="ctr"/>
        <c:lblOffset val="100"/>
        <c:noMultiLvlLbl val="0"/>
      </c:catAx>
      <c:valAx>
        <c:axId val="528010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9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79B7-4F24-8022-E545386CBAFE}"/>
            </c:ext>
          </c:extLst>
        </c:ser>
        <c:dLbls>
          <c:showLegendKey val="0"/>
          <c:showVal val="0"/>
          <c:showCatName val="0"/>
          <c:showSerName val="0"/>
          <c:showPercent val="0"/>
          <c:showBubbleSize val="0"/>
        </c:dLbls>
        <c:gapWidth val="150"/>
        <c:overlap val="100"/>
        <c:axId val="528010992"/>
        <c:axId val="528011384"/>
      </c:barChart>
      <c:catAx>
        <c:axId val="528010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1384"/>
        <c:crosses val="autoZero"/>
        <c:auto val="1"/>
        <c:lblAlgn val="ctr"/>
        <c:lblOffset val="100"/>
        <c:noMultiLvlLbl val="0"/>
      </c:catAx>
      <c:valAx>
        <c:axId val="528011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3081-42A3-ACA8-26173CA54FA9}"/>
            </c:ext>
          </c:extLst>
        </c:ser>
        <c:dLbls>
          <c:showLegendKey val="0"/>
          <c:showVal val="0"/>
          <c:showCatName val="0"/>
          <c:showSerName val="0"/>
          <c:showPercent val="0"/>
          <c:showBubbleSize val="0"/>
        </c:dLbls>
        <c:gapWidth val="150"/>
        <c:overlap val="100"/>
        <c:axId val="528012168"/>
        <c:axId val="528012560"/>
      </c:barChart>
      <c:catAx>
        <c:axId val="528012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2560"/>
        <c:crosses val="autoZero"/>
        <c:auto val="1"/>
        <c:lblAlgn val="ctr"/>
        <c:lblOffset val="100"/>
        <c:noMultiLvlLbl val="0"/>
      </c:catAx>
      <c:valAx>
        <c:axId val="52801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2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 Id="rId8" Type="http://schemas.openxmlformats.org/officeDocument/2006/relationships/chart" Target="../charts/chart134.xml"/><Relationship Id="rId3" Type="http://schemas.openxmlformats.org/officeDocument/2006/relationships/chart" Target="../charts/chart129.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s>
</file>

<file path=xl/drawings/_rels/drawing11.xml.rels><?xml version="1.0" encoding="UTF-8" standalone="yes"?>
<Relationships xmlns="http://schemas.openxmlformats.org/package/2006/relationships"><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2" Type="http://schemas.openxmlformats.org/officeDocument/2006/relationships/chart" Target="../charts/chart170.xml"/><Relationship Id="rId16" Type="http://schemas.openxmlformats.org/officeDocument/2006/relationships/chart" Target="../charts/chart184.xml"/><Relationship Id="rId29" Type="http://schemas.openxmlformats.org/officeDocument/2006/relationships/chart" Target="../charts/chart197.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 Id="rId8" Type="http://schemas.openxmlformats.org/officeDocument/2006/relationships/chart" Target="../charts/chart176.xml"/><Relationship Id="rId3" Type="http://schemas.openxmlformats.org/officeDocument/2006/relationships/chart" Target="../charts/chart171.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0" Type="http://schemas.openxmlformats.org/officeDocument/2006/relationships/chart" Target="../charts/chart188.xml"/><Relationship Id="rId41" Type="http://schemas.openxmlformats.org/officeDocument/2006/relationships/chart" Target="../charts/chart209.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2" Type="http://schemas.openxmlformats.org/officeDocument/2006/relationships/chart" Target="../charts/chart218.xml"/><Relationship Id="rId16" Type="http://schemas.openxmlformats.org/officeDocument/2006/relationships/chart" Target="../charts/chart232.xml"/><Relationship Id="rId29" Type="http://schemas.openxmlformats.org/officeDocument/2006/relationships/chart" Target="../charts/chart245.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 Id="rId3" Type="http://schemas.openxmlformats.org/officeDocument/2006/relationships/chart" Target="../charts/chart219.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0" Type="http://schemas.openxmlformats.org/officeDocument/2006/relationships/chart" Target="../charts/chart236.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2" Type="http://schemas.openxmlformats.org/officeDocument/2006/relationships/chart" Target="../charts/chart272.xml"/><Relationship Id="rId16" Type="http://schemas.openxmlformats.org/officeDocument/2006/relationships/chart" Target="../charts/chart286.xml"/><Relationship Id="rId29" Type="http://schemas.openxmlformats.org/officeDocument/2006/relationships/chart" Target="../charts/chart299.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9" Type="http://schemas.openxmlformats.org/officeDocument/2006/relationships/chart" Target="../charts/chart289.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0" Type="http://schemas.openxmlformats.org/officeDocument/2006/relationships/chart" Target="../charts/chart290.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 Id="rId8" Type="http://schemas.openxmlformats.org/officeDocument/2006/relationships/chart" Target="../charts/chart98.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7.pdf"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zoomScaleNormal="100" workbookViewId="0">
      <selection activeCell="D16" sqref="D16:J16"/>
    </sheetView>
  </sheetViews>
  <sheetFormatPr baseColWidth="10" defaultColWidth="11.42578125" defaultRowHeight="15.75" x14ac:dyDescent="0.25"/>
  <cols>
    <col min="1" max="2" width="8.7109375" style="60" customWidth="1"/>
    <col min="3" max="11" width="15.7109375" style="60" customWidth="1"/>
    <col min="12" max="16384" width="11.42578125" style="60"/>
  </cols>
  <sheetData>
    <row r="1" spans="1:11" ht="24.95" customHeight="1" x14ac:dyDescent="0.35">
      <c r="A1" s="101" t="s">
        <v>76</v>
      </c>
      <c r="B1" s="101"/>
      <c r="C1" s="101"/>
      <c r="D1" s="101"/>
      <c r="E1" s="101"/>
      <c r="F1" s="101"/>
      <c r="G1" s="101"/>
      <c r="H1" s="101"/>
      <c r="I1" s="101"/>
      <c r="J1" s="101"/>
      <c r="K1" s="59"/>
    </row>
    <row r="2" spans="1:11" ht="24.95" customHeight="1" x14ac:dyDescent="0.35">
      <c r="A2" s="101" t="s">
        <v>77</v>
      </c>
      <c r="B2" s="101"/>
      <c r="C2" s="101"/>
      <c r="D2" s="101"/>
      <c r="E2" s="101"/>
      <c r="F2" s="101"/>
      <c r="G2" s="101"/>
      <c r="H2" s="101"/>
      <c r="I2" s="101"/>
      <c r="J2" s="101"/>
      <c r="K2" s="59"/>
    </row>
    <row r="3" spans="1:11" x14ac:dyDescent="0.25">
      <c r="A3" s="61"/>
      <c r="B3" s="61"/>
      <c r="C3" s="61"/>
      <c r="D3" s="61"/>
      <c r="E3" s="61"/>
      <c r="F3" s="61"/>
      <c r="G3" s="61"/>
      <c r="H3" s="61"/>
      <c r="I3" s="61"/>
      <c r="J3" s="61"/>
      <c r="K3" s="61"/>
    </row>
    <row r="4" spans="1:11" ht="36.75" customHeight="1" x14ac:dyDescent="0.25">
      <c r="A4" s="100" t="s">
        <v>79</v>
      </c>
      <c r="B4" s="100"/>
      <c r="C4" s="100"/>
      <c r="D4" s="100"/>
      <c r="E4" s="100"/>
      <c r="F4" s="100"/>
      <c r="G4" s="100"/>
      <c r="H4" s="100"/>
      <c r="I4" s="100"/>
      <c r="J4" s="62"/>
      <c r="K4" s="62"/>
    </row>
    <row r="5" spans="1:11" ht="20.100000000000001" customHeight="1" x14ac:dyDescent="0.25">
      <c r="A5" s="63"/>
      <c r="B5" s="63"/>
      <c r="C5" s="63"/>
      <c r="D5" s="63"/>
      <c r="E5" s="63"/>
      <c r="F5" s="63"/>
      <c r="G5" s="63"/>
      <c r="H5" s="63"/>
      <c r="I5" s="63"/>
      <c r="J5" s="63"/>
      <c r="K5" s="63"/>
    </row>
    <row r="6" spans="1:11" ht="20.100000000000001" customHeight="1" x14ac:dyDescent="0.25">
      <c r="A6" s="64" t="s">
        <v>59</v>
      </c>
      <c r="B6" s="63"/>
      <c r="C6" s="63"/>
      <c r="D6" s="63"/>
      <c r="E6" s="63"/>
      <c r="F6" s="63"/>
      <c r="G6" s="63"/>
      <c r="H6" s="63"/>
      <c r="I6" s="63"/>
      <c r="J6" s="63"/>
      <c r="K6" s="63"/>
    </row>
    <row r="7" spans="1:11" ht="20.100000000000001" customHeight="1" x14ac:dyDescent="0.25">
      <c r="A7" s="63"/>
      <c r="B7" s="63"/>
      <c r="C7" s="63"/>
      <c r="D7" s="63"/>
      <c r="E7" s="63"/>
      <c r="F7" s="63"/>
      <c r="G7" s="63"/>
      <c r="H7" s="63"/>
      <c r="I7" s="63"/>
      <c r="J7" s="63"/>
      <c r="K7" s="63"/>
    </row>
    <row r="8" spans="1:11" ht="15" customHeight="1" x14ac:dyDescent="0.25">
      <c r="A8" s="65">
        <v>1</v>
      </c>
      <c r="B8" s="66" t="s">
        <v>60</v>
      </c>
      <c r="C8" s="63"/>
      <c r="D8" s="110"/>
      <c r="E8" s="110"/>
      <c r="F8" s="110"/>
      <c r="G8" s="110"/>
      <c r="H8" s="110"/>
      <c r="I8" s="110"/>
      <c r="J8" s="110"/>
      <c r="K8" s="63"/>
    </row>
    <row r="9" spans="1:11" ht="15" customHeight="1" x14ac:dyDescent="0.25">
      <c r="A9" s="65">
        <v>2</v>
      </c>
      <c r="B9" s="66" t="s">
        <v>102</v>
      </c>
      <c r="C9" s="63"/>
      <c r="D9" s="110"/>
      <c r="E9" s="110"/>
      <c r="F9" s="110"/>
      <c r="G9" s="110"/>
      <c r="H9" s="110"/>
      <c r="I9" s="110"/>
      <c r="J9" s="110"/>
      <c r="K9" s="63"/>
    </row>
    <row r="10" spans="1:11" ht="15" customHeight="1" x14ac:dyDescent="0.25">
      <c r="A10" s="65">
        <v>3</v>
      </c>
      <c r="B10" s="66" t="s">
        <v>62</v>
      </c>
      <c r="C10" s="63"/>
      <c r="D10" s="110"/>
      <c r="E10" s="110"/>
      <c r="F10" s="110"/>
      <c r="G10" s="110"/>
      <c r="H10" s="110"/>
      <c r="I10" s="110"/>
      <c r="J10" s="110"/>
      <c r="K10" s="63"/>
    </row>
    <row r="11" spans="1:11" ht="15" customHeight="1" x14ac:dyDescent="0.25">
      <c r="A11" s="65">
        <v>4</v>
      </c>
      <c r="B11" s="66" t="s">
        <v>61</v>
      </c>
      <c r="C11" s="63"/>
      <c r="D11" s="110"/>
      <c r="E11" s="110"/>
      <c r="F11" s="110"/>
      <c r="G11" s="110"/>
      <c r="H11" s="110"/>
      <c r="I11" s="110"/>
      <c r="J11" s="110"/>
      <c r="K11" s="63"/>
    </row>
    <row r="12" spans="1:11" ht="15" customHeight="1" x14ac:dyDescent="0.25">
      <c r="A12" s="65">
        <v>5</v>
      </c>
      <c r="B12" s="66" t="s">
        <v>63</v>
      </c>
      <c r="C12" s="63"/>
      <c r="D12" s="110"/>
      <c r="E12" s="110"/>
      <c r="F12" s="110"/>
      <c r="G12" s="110"/>
      <c r="H12" s="110"/>
      <c r="I12" s="110"/>
      <c r="J12" s="110"/>
      <c r="K12" s="63"/>
    </row>
    <row r="13" spans="1:11" ht="15" customHeight="1" x14ac:dyDescent="0.25">
      <c r="A13" s="65">
        <v>6</v>
      </c>
      <c r="B13" s="66" t="s">
        <v>64</v>
      </c>
      <c r="C13" s="63"/>
      <c r="D13" s="110"/>
      <c r="E13" s="110"/>
      <c r="F13" s="110"/>
      <c r="G13" s="110"/>
      <c r="H13" s="110"/>
      <c r="I13" s="110"/>
      <c r="J13" s="110"/>
      <c r="K13" s="63"/>
    </row>
    <row r="14" spans="1:11" ht="15" customHeight="1" x14ac:dyDescent="0.25">
      <c r="A14" s="65">
        <v>7</v>
      </c>
      <c r="B14" s="66" t="s">
        <v>65</v>
      </c>
      <c r="C14" s="63"/>
      <c r="D14" s="110"/>
      <c r="E14" s="110"/>
      <c r="F14" s="110"/>
      <c r="G14" s="110"/>
      <c r="H14" s="110"/>
      <c r="I14" s="110"/>
      <c r="J14" s="110"/>
      <c r="K14" s="63"/>
    </row>
    <row r="15" spans="1:11" ht="15" customHeight="1" x14ac:dyDescent="0.25">
      <c r="A15" s="65">
        <v>8</v>
      </c>
      <c r="B15" s="66" t="s">
        <v>66</v>
      </c>
      <c r="C15" s="63"/>
      <c r="D15" s="110"/>
      <c r="E15" s="110"/>
      <c r="F15" s="110"/>
      <c r="G15" s="110"/>
      <c r="H15" s="110"/>
      <c r="I15" s="110"/>
      <c r="J15" s="110"/>
      <c r="K15" s="63"/>
    </row>
    <row r="16" spans="1:11" ht="15" customHeight="1" x14ac:dyDescent="0.25">
      <c r="A16" s="65">
        <v>9</v>
      </c>
      <c r="B16" s="66" t="s">
        <v>67</v>
      </c>
      <c r="C16" s="63"/>
      <c r="D16" s="110"/>
      <c r="E16" s="110"/>
      <c r="F16" s="110"/>
      <c r="G16" s="110"/>
      <c r="H16" s="110"/>
      <c r="I16" s="110"/>
      <c r="J16" s="110"/>
      <c r="K16" s="63"/>
    </row>
    <row r="17" spans="1:11" ht="15" customHeight="1" x14ac:dyDescent="0.25">
      <c r="A17" s="65">
        <v>10</v>
      </c>
      <c r="B17" s="66" t="s">
        <v>68</v>
      </c>
      <c r="C17" s="63"/>
      <c r="D17" s="110"/>
      <c r="E17" s="110"/>
      <c r="F17" s="110"/>
      <c r="G17" s="110"/>
      <c r="H17" s="110"/>
      <c r="I17" s="110"/>
      <c r="J17" s="110"/>
      <c r="K17" s="63"/>
    </row>
    <row r="18" spans="1:11" ht="15" customHeight="1" x14ac:dyDescent="0.25">
      <c r="A18" s="65">
        <v>11</v>
      </c>
      <c r="B18" s="66" t="s">
        <v>69</v>
      </c>
      <c r="C18" s="63"/>
      <c r="D18" s="110"/>
      <c r="E18" s="110"/>
      <c r="F18" s="110"/>
      <c r="G18" s="110"/>
      <c r="H18" s="110"/>
      <c r="I18" s="110"/>
      <c r="J18" s="110"/>
      <c r="K18" s="63"/>
    </row>
    <row r="19" spans="1:11" ht="15" customHeight="1" x14ac:dyDescent="0.25">
      <c r="A19" s="65">
        <v>12</v>
      </c>
      <c r="B19" s="66" t="s">
        <v>70</v>
      </c>
      <c r="C19" s="63"/>
      <c r="D19" s="110"/>
      <c r="E19" s="110"/>
      <c r="F19" s="110"/>
      <c r="G19" s="110"/>
      <c r="H19" s="110"/>
      <c r="I19" s="110"/>
      <c r="J19" s="110"/>
      <c r="K19" s="63"/>
    </row>
    <row r="20" spans="1:11" ht="15" customHeight="1" x14ac:dyDescent="0.25">
      <c r="A20" s="65">
        <v>13</v>
      </c>
      <c r="B20" s="66" t="s">
        <v>71</v>
      </c>
      <c r="C20" s="63"/>
      <c r="D20" s="110"/>
      <c r="E20" s="110"/>
      <c r="F20" s="110"/>
      <c r="G20" s="110"/>
      <c r="H20" s="110"/>
      <c r="I20" s="110"/>
      <c r="J20" s="110"/>
      <c r="K20" s="63"/>
    </row>
    <row r="21" spans="1:11" ht="15" customHeight="1" x14ac:dyDescent="0.25">
      <c r="A21" s="65">
        <v>14</v>
      </c>
      <c r="B21" s="66" t="s">
        <v>72</v>
      </c>
      <c r="C21" s="63"/>
      <c r="D21" s="110"/>
      <c r="E21" s="110"/>
      <c r="F21" s="110"/>
      <c r="G21" s="110"/>
      <c r="H21" s="110"/>
      <c r="I21" s="110"/>
      <c r="J21" s="110"/>
      <c r="K21" s="63"/>
    </row>
    <row r="22" spans="1:11" ht="15" customHeight="1" x14ac:dyDescent="0.25">
      <c r="A22" s="65">
        <v>15</v>
      </c>
      <c r="B22" s="66" t="s">
        <v>73</v>
      </c>
      <c r="C22" s="63"/>
      <c r="D22" s="110"/>
      <c r="E22" s="110"/>
      <c r="F22" s="110"/>
      <c r="G22" s="110"/>
      <c r="H22" s="110"/>
      <c r="I22" s="110"/>
      <c r="J22" s="110"/>
      <c r="K22" s="63"/>
    </row>
    <row r="23" spans="1:11" ht="15" customHeight="1" x14ac:dyDescent="0.25">
      <c r="A23" s="65">
        <v>16</v>
      </c>
      <c r="B23" s="66" t="s">
        <v>74</v>
      </c>
      <c r="C23" s="63"/>
      <c r="D23" s="110"/>
      <c r="E23" s="110"/>
      <c r="F23" s="110"/>
      <c r="G23" s="110"/>
      <c r="H23" s="110"/>
      <c r="I23" s="110"/>
      <c r="J23" s="110"/>
      <c r="K23" s="63"/>
    </row>
    <row r="24" spans="1:11" ht="15" customHeight="1" x14ac:dyDescent="0.25">
      <c r="A24" s="65">
        <v>17</v>
      </c>
      <c r="B24" s="66" t="s">
        <v>75</v>
      </c>
      <c r="C24" s="63"/>
      <c r="D24" s="110"/>
      <c r="E24" s="110"/>
      <c r="F24" s="110"/>
      <c r="G24" s="110"/>
      <c r="H24" s="110"/>
      <c r="I24" s="110"/>
      <c r="J24" s="110"/>
      <c r="K24" s="63"/>
    </row>
    <row r="25" spans="1:11" ht="20.100000000000001" customHeight="1" x14ac:dyDescent="0.25">
      <c r="A25" s="63"/>
      <c r="B25" s="63"/>
      <c r="C25" s="63"/>
      <c r="D25" s="63"/>
      <c r="E25" s="63"/>
      <c r="F25" s="63"/>
      <c r="G25" s="63"/>
      <c r="H25" s="63"/>
      <c r="I25" s="63"/>
      <c r="J25" s="63"/>
      <c r="K25" s="63"/>
    </row>
    <row r="26" spans="1:11" ht="15" customHeight="1" x14ac:dyDescent="0.25">
      <c r="A26" s="65"/>
      <c r="B26" s="66"/>
      <c r="C26" s="63"/>
      <c r="D26" s="63"/>
      <c r="E26" s="63"/>
      <c r="F26" s="63"/>
      <c r="G26" s="63"/>
      <c r="H26" s="63"/>
      <c r="I26" s="63"/>
      <c r="J26" s="63"/>
      <c r="K26" s="63"/>
    </row>
    <row r="27" spans="1:11" x14ac:dyDescent="0.25">
      <c r="A27" s="64" t="s">
        <v>47</v>
      </c>
    </row>
    <row r="28" spans="1:11" x14ac:dyDescent="0.25">
      <c r="A28" s="64"/>
    </row>
    <row r="29" spans="1:11" s="68" customFormat="1" ht="39.950000000000003" customHeight="1" x14ac:dyDescent="0.25">
      <c r="A29" s="67">
        <v>1</v>
      </c>
      <c r="B29" s="100" t="s">
        <v>80</v>
      </c>
      <c r="C29" s="100"/>
      <c r="D29" s="100"/>
      <c r="E29" s="100"/>
      <c r="F29" s="100"/>
      <c r="G29" s="100"/>
      <c r="H29" s="100"/>
      <c r="I29" s="100"/>
      <c r="J29" s="100"/>
    </row>
    <row r="30" spans="1:11" s="68" customFormat="1" ht="75" customHeight="1" x14ac:dyDescent="0.25">
      <c r="A30" s="67">
        <v>2</v>
      </c>
      <c r="B30" s="100" t="s">
        <v>94</v>
      </c>
      <c r="C30" s="100"/>
      <c r="D30" s="100"/>
      <c r="E30" s="100"/>
      <c r="F30" s="100"/>
      <c r="G30" s="100"/>
      <c r="H30" s="100"/>
      <c r="I30" s="100"/>
      <c r="J30" s="100"/>
    </row>
    <row r="31" spans="1:11" s="68" customFormat="1" x14ac:dyDescent="0.25">
      <c r="A31" s="67"/>
    </row>
    <row r="32" spans="1:11" s="68" customFormat="1" x14ac:dyDescent="0.25">
      <c r="A32" s="67"/>
    </row>
    <row r="33" spans="1:1" s="68" customFormat="1" x14ac:dyDescent="0.25">
      <c r="A33" s="67"/>
    </row>
    <row r="34" spans="1:1" s="68" customFormat="1" x14ac:dyDescent="0.25">
      <c r="A34" s="67"/>
    </row>
    <row r="35" spans="1:1" s="68" customFormat="1" x14ac:dyDescent="0.25">
      <c r="A35" s="67"/>
    </row>
    <row r="36" spans="1:1" s="68" customFormat="1" x14ac:dyDescent="0.25">
      <c r="A36" s="67"/>
    </row>
    <row r="37" spans="1:1" s="68" customFormat="1" x14ac:dyDescent="0.25">
      <c r="A37" s="67"/>
    </row>
    <row r="38" spans="1:1" s="68" customFormat="1" x14ac:dyDescent="0.25">
      <c r="A38" s="67"/>
    </row>
    <row r="39" spans="1:1" s="68" customFormat="1" x14ac:dyDescent="0.25">
      <c r="A39" s="67"/>
    </row>
    <row r="40" spans="1:1" s="68" customFormat="1" x14ac:dyDescent="0.25">
      <c r="A40" s="67"/>
    </row>
    <row r="41" spans="1:1" s="68" customFormat="1" x14ac:dyDescent="0.25">
      <c r="A41" s="67"/>
    </row>
    <row r="42" spans="1:1" s="68" customFormat="1" x14ac:dyDescent="0.25">
      <c r="A42" s="67"/>
    </row>
    <row r="43" spans="1:1" s="68" customFormat="1" x14ac:dyDescent="0.25">
      <c r="A43" s="67"/>
    </row>
    <row r="44" spans="1:1" s="68" customFormat="1" x14ac:dyDescent="0.25">
      <c r="A44" s="67"/>
    </row>
    <row r="45" spans="1:1" s="68" customFormat="1" x14ac:dyDescent="0.25">
      <c r="A45" s="67"/>
    </row>
    <row r="46" spans="1:1" s="68" customFormat="1" x14ac:dyDescent="0.25">
      <c r="A46" s="67"/>
    </row>
    <row r="47" spans="1:1" s="68" customFormat="1" x14ac:dyDescent="0.25">
      <c r="A47" s="67"/>
    </row>
    <row r="48" spans="1:1" s="68" customFormat="1" x14ac:dyDescent="0.25">
      <c r="A48" s="67"/>
    </row>
    <row r="49" spans="1:10" s="68" customFormat="1" x14ac:dyDescent="0.25">
      <c r="A49" s="67"/>
    </row>
    <row r="50" spans="1:10" s="68" customFormat="1" x14ac:dyDescent="0.25">
      <c r="A50" s="67"/>
    </row>
    <row r="51" spans="1:10" s="68" customFormat="1" x14ac:dyDescent="0.25">
      <c r="A51" s="67"/>
    </row>
    <row r="52" spans="1:10" s="68" customFormat="1" x14ac:dyDescent="0.25">
      <c r="A52" s="67"/>
    </row>
    <row r="53" spans="1:10" s="68" customFormat="1" x14ac:dyDescent="0.25">
      <c r="A53" s="67"/>
    </row>
    <row r="54" spans="1:10" s="68" customFormat="1" x14ac:dyDescent="0.25">
      <c r="A54" s="67"/>
    </row>
    <row r="55" spans="1:10" s="68" customFormat="1" x14ac:dyDescent="0.25">
      <c r="A55" s="67"/>
    </row>
    <row r="56" spans="1:10" s="68" customFormat="1" x14ac:dyDescent="0.25">
      <c r="A56" s="67"/>
    </row>
    <row r="57" spans="1:10" s="68" customFormat="1" x14ac:dyDescent="0.25">
      <c r="A57" s="67"/>
    </row>
    <row r="58" spans="1:10" s="68" customFormat="1" x14ac:dyDescent="0.25">
      <c r="A58" s="67"/>
    </row>
    <row r="59" spans="1:10" s="68" customFormat="1" x14ac:dyDescent="0.25">
      <c r="A59" s="67"/>
    </row>
    <row r="60" spans="1:10" s="68" customFormat="1" ht="39.950000000000003" customHeight="1" x14ac:dyDescent="0.25">
      <c r="A60" s="67">
        <v>3</v>
      </c>
      <c r="B60" s="100" t="s">
        <v>81</v>
      </c>
      <c r="C60" s="100"/>
      <c r="D60" s="100"/>
      <c r="E60" s="100"/>
      <c r="F60" s="100"/>
      <c r="G60" s="100"/>
      <c r="H60" s="100"/>
      <c r="I60" s="100"/>
      <c r="J60" s="100"/>
    </row>
    <row r="61" spans="1:10" s="68" customFormat="1" ht="30" customHeight="1" x14ac:dyDescent="0.25">
      <c r="A61" s="67">
        <v>4</v>
      </c>
      <c r="B61" s="105" t="s">
        <v>82</v>
      </c>
      <c r="C61" s="105"/>
      <c r="D61" s="105"/>
      <c r="E61" s="105"/>
      <c r="F61" s="105"/>
      <c r="G61" s="105"/>
      <c r="H61" s="105"/>
      <c r="I61" s="105"/>
      <c r="J61" s="105"/>
    </row>
    <row r="62" spans="1:10" s="68" customFormat="1" ht="30" customHeight="1" x14ac:dyDescent="0.25">
      <c r="A62" s="67"/>
      <c r="B62" s="69"/>
      <c r="C62" s="107" t="s">
        <v>83</v>
      </c>
      <c r="D62" s="108"/>
      <c r="E62" s="109"/>
      <c r="F62" s="107" t="s">
        <v>84</v>
      </c>
      <c r="G62" s="108"/>
      <c r="H62" s="108"/>
      <c r="I62" s="109"/>
      <c r="J62" s="69"/>
    </row>
    <row r="63" spans="1:10" s="68" customFormat="1" ht="35.1" customHeight="1" x14ac:dyDescent="0.25">
      <c r="A63" s="67"/>
      <c r="B63" s="69"/>
      <c r="C63" s="70">
        <v>4</v>
      </c>
      <c r="D63" s="102" t="s">
        <v>85</v>
      </c>
      <c r="E63" s="103"/>
      <c r="F63" s="102" t="s">
        <v>86</v>
      </c>
      <c r="G63" s="104"/>
      <c r="H63" s="104"/>
      <c r="I63" s="103"/>
      <c r="J63" s="69"/>
    </row>
    <row r="64" spans="1:10" s="68" customFormat="1" ht="35.1" customHeight="1" x14ac:dyDescent="0.25">
      <c r="A64" s="67"/>
      <c r="B64" s="69"/>
      <c r="C64" s="71" t="s">
        <v>87</v>
      </c>
      <c r="D64" s="102" t="s">
        <v>88</v>
      </c>
      <c r="E64" s="103"/>
      <c r="F64" s="102" t="s">
        <v>96</v>
      </c>
      <c r="G64" s="104"/>
      <c r="H64" s="104"/>
      <c r="I64" s="103"/>
      <c r="J64" s="69"/>
    </row>
    <row r="65" spans="1:10" s="68" customFormat="1" ht="35.1" customHeight="1" x14ac:dyDescent="0.25">
      <c r="A65" s="67"/>
      <c r="B65" s="69"/>
      <c r="C65" s="70">
        <v>17</v>
      </c>
      <c r="D65" s="102" t="s">
        <v>75</v>
      </c>
      <c r="E65" s="103"/>
      <c r="F65" s="102" t="s">
        <v>97</v>
      </c>
      <c r="G65" s="104"/>
      <c r="H65" s="104"/>
      <c r="I65" s="103"/>
      <c r="J65" s="69"/>
    </row>
    <row r="66" spans="1:10" s="68" customFormat="1" ht="30" customHeight="1" x14ac:dyDescent="0.25">
      <c r="A66" s="67"/>
      <c r="B66" s="69"/>
      <c r="C66" s="69"/>
      <c r="D66" s="69"/>
      <c r="E66" s="69"/>
      <c r="F66" s="69"/>
      <c r="G66" s="69"/>
      <c r="H66" s="69"/>
      <c r="I66" s="69"/>
      <c r="J66" s="69"/>
    </row>
    <row r="67" spans="1:10" s="68" customFormat="1" ht="39.950000000000003" customHeight="1" x14ac:dyDescent="0.25">
      <c r="A67" s="67">
        <v>5</v>
      </c>
      <c r="B67" s="100" t="s">
        <v>89</v>
      </c>
      <c r="C67" s="100"/>
      <c r="D67" s="100"/>
      <c r="E67" s="100"/>
      <c r="F67" s="100"/>
      <c r="G67" s="100"/>
      <c r="H67" s="100"/>
      <c r="I67" s="100"/>
      <c r="J67" s="100"/>
    </row>
    <row r="68" spans="1:10" s="68" customFormat="1" ht="30" customHeight="1" x14ac:dyDescent="0.25">
      <c r="A68" s="67"/>
      <c r="B68" s="69"/>
      <c r="C68" s="107" t="s">
        <v>83</v>
      </c>
      <c r="D68" s="108"/>
      <c r="E68" s="109"/>
      <c r="F68" s="107" t="s">
        <v>90</v>
      </c>
      <c r="G68" s="108"/>
      <c r="H68" s="108"/>
      <c r="I68" s="109"/>
      <c r="J68" s="69"/>
    </row>
    <row r="69" spans="1:10" s="68" customFormat="1" ht="75" customHeight="1" x14ac:dyDescent="0.25">
      <c r="A69" s="67"/>
      <c r="B69" s="69"/>
      <c r="C69" s="71" t="s">
        <v>87</v>
      </c>
      <c r="D69" s="102" t="s">
        <v>88</v>
      </c>
      <c r="E69" s="103"/>
      <c r="F69" s="102" t="s">
        <v>98</v>
      </c>
      <c r="G69" s="104"/>
      <c r="H69" s="104"/>
      <c r="I69" s="103"/>
      <c r="J69" s="69"/>
    </row>
    <row r="70" spans="1:10" s="68" customFormat="1" ht="60" customHeight="1" x14ac:dyDescent="0.25">
      <c r="A70" s="67"/>
      <c r="B70" s="69"/>
      <c r="C70" s="71">
        <v>15</v>
      </c>
      <c r="D70" s="102" t="s">
        <v>73</v>
      </c>
      <c r="E70" s="103"/>
      <c r="F70" s="102" t="s">
        <v>91</v>
      </c>
      <c r="G70" s="104"/>
      <c r="H70" s="104"/>
      <c r="I70" s="103"/>
      <c r="J70" s="69"/>
    </row>
    <row r="71" spans="1:10" s="68" customFormat="1" ht="60" customHeight="1" x14ac:dyDescent="0.25">
      <c r="A71" s="67"/>
      <c r="B71" s="69"/>
      <c r="C71" s="71">
        <v>16</v>
      </c>
      <c r="D71" s="102" t="s">
        <v>74</v>
      </c>
      <c r="E71" s="103"/>
      <c r="F71" s="102" t="s">
        <v>91</v>
      </c>
      <c r="G71" s="104"/>
      <c r="H71" s="104"/>
      <c r="I71" s="103"/>
      <c r="J71" s="69"/>
    </row>
    <row r="72" spans="1:10" s="68" customFormat="1" ht="30" customHeight="1" x14ac:dyDescent="0.25">
      <c r="A72" s="67"/>
      <c r="B72" s="69"/>
      <c r="C72" s="69"/>
      <c r="D72" s="69"/>
      <c r="E72" s="69"/>
      <c r="F72" s="69"/>
      <c r="G72" s="69"/>
      <c r="H72" s="69"/>
      <c r="I72" s="69"/>
      <c r="J72" s="69"/>
    </row>
    <row r="73" spans="1:10" s="68" customFormat="1" ht="30" customHeight="1" x14ac:dyDescent="0.25">
      <c r="A73" s="67">
        <v>6</v>
      </c>
      <c r="B73" s="105" t="s">
        <v>92</v>
      </c>
      <c r="C73" s="105"/>
      <c r="D73" s="105"/>
      <c r="E73" s="105"/>
      <c r="F73" s="105"/>
      <c r="G73" s="105"/>
      <c r="H73" s="105"/>
      <c r="I73" s="105"/>
      <c r="J73" s="105"/>
    </row>
    <row r="74" spans="1:10" s="72" customFormat="1" ht="54.95" customHeight="1" x14ac:dyDescent="0.25">
      <c r="A74" s="65"/>
      <c r="C74" s="100" t="s">
        <v>93</v>
      </c>
      <c r="D74" s="100"/>
      <c r="E74" s="100"/>
      <c r="F74" s="100"/>
      <c r="G74" s="100"/>
      <c r="H74" s="100"/>
      <c r="I74" s="100"/>
      <c r="J74" s="100"/>
    </row>
    <row r="75" spans="1:10" s="68" customFormat="1" x14ac:dyDescent="0.25">
      <c r="A75" s="67"/>
    </row>
    <row r="76" spans="1:10" s="68" customFormat="1" x14ac:dyDescent="0.25">
      <c r="A76" s="67"/>
    </row>
    <row r="77" spans="1:10" s="68" customFormat="1" x14ac:dyDescent="0.25">
      <c r="A77" s="67"/>
    </row>
    <row r="78" spans="1:10" s="68" customFormat="1" x14ac:dyDescent="0.25">
      <c r="A78" s="67"/>
    </row>
    <row r="79" spans="1:10" s="68" customFormat="1" x14ac:dyDescent="0.25">
      <c r="A79" s="67"/>
    </row>
    <row r="80" spans="1:10" s="68" customFormat="1" x14ac:dyDescent="0.25">
      <c r="A80" s="67"/>
    </row>
    <row r="81" spans="1:1" s="68" customFormat="1" x14ac:dyDescent="0.25">
      <c r="A81" s="67"/>
    </row>
    <row r="82" spans="1:1" s="68" customFormat="1" x14ac:dyDescent="0.25">
      <c r="A82" s="67"/>
    </row>
    <row r="83" spans="1:1" s="68" customFormat="1" x14ac:dyDescent="0.25">
      <c r="A83" s="67"/>
    </row>
    <row r="84" spans="1:1" s="68" customFormat="1" x14ac:dyDescent="0.25">
      <c r="A84" s="67"/>
    </row>
    <row r="85" spans="1:1" s="68" customFormat="1" x14ac:dyDescent="0.25">
      <c r="A85" s="67"/>
    </row>
    <row r="86" spans="1:1" s="68" customFormat="1" x14ac:dyDescent="0.25">
      <c r="A86" s="67"/>
    </row>
    <row r="87" spans="1:1" s="68" customFormat="1" x14ac:dyDescent="0.25">
      <c r="A87" s="67"/>
    </row>
    <row r="88" spans="1:1" s="68" customFormat="1" x14ac:dyDescent="0.25">
      <c r="A88" s="67"/>
    </row>
    <row r="89" spans="1:1" s="68" customFormat="1" x14ac:dyDescent="0.25">
      <c r="A89" s="67"/>
    </row>
    <row r="90" spans="1:1" s="68" customFormat="1" x14ac:dyDescent="0.25">
      <c r="A90" s="67"/>
    </row>
    <row r="91" spans="1:1" s="68" customFormat="1" x14ac:dyDescent="0.25">
      <c r="A91" s="67"/>
    </row>
    <row r="92" spans="1:1" s="68" customFormat="1" x14ac:dyDescent="0.25">
      <c r="A92" s="67"/>
    </row>
    <row r="93" spans="1:1" s="68" customFormat="1" x14ac:dyDescent="0.25">
      <c r="A93" s="67"/>
    </row>
    <row r="94" spans="1:1" s="68" customFormat="1" x14ac:dyDescent="0.25">
      <c r="A94" s="67"/>
    </row>
    <row r="95" spans="1:1" s="68" customFormat="1" x14ac:dyDescent="0.25">
      <c r="A95" s="67"/>
    </row>
    <row r="96" spans="1:1" s="68" customFormat="1" x14ac:dyDescent="0.25">
      <c r="A96" s="67"/>
    </row>
    <row r="97" spans="1:11" s="68" customFormat="1" x14ac:dyDescent="0.25">
      <c r="A97" s="67"/>
    </row>
    <row r="98" spans="1:11" s="68" customFormat="1" x14ac:dyDescent="0.25">
      <c r="A98" s="67"/>
    </row>
    <row r="99" spans="1:11" s="68" customFormat="1" x14ac:dyDescent="0.25">
      <c r="A99" s="67"/>
    </row>
    <row r="100" spans="1:11" s="68" customFormat="1" x14ac:dyDescent="0.25">
      <c r="A100" s="67"/>
    </row>
    <row r="101" spans="1:11" s="68" customFormat="1" x14ac:dyDescent="0.25">
      <c r="A101" s="67"/>
    </row>
    <row r="102" spans="1:11" s="68" customFormat="1" ht="60" customHeight="1" x14ac:dyDescent="0.25">
      <c r="A102" s="67"/>
      <c r="B102" s="67"/>
      <c r="C102" s="106" t="s">
        <v>95</v>
      </c>
      <c r="D102" s="106"/>
      <c r="E102" s="106"/>
      <c r="F102" s="106"/>
      <c r="G102" s="106"/>
      <c r="H102" s="106"/>
      <c r="I102" s="106"/>
      <c r="J102" s="106"/>
      <c r="K102" s="73"/>
    </row>
    <row r="103" spans="1:11" s="68" customFormat="1" x14ac:dyDescent="0.25">
      <c r="A103" s="67"/>
      <c r="B103" s="67"/>
    </row>
    <row r="104" spans="1:11" s="68" customFormat="1" x14ac:dyDescent="0.25">
      <c r="A104" s="67"/>
      <c r="B104" s="67"/>
    </row>
    <row r="105" spans="1:11" s="68" customFormat="1" x14ac:dyDescent="0.25">
      <c r="A105" s="67"/>
      <c r="B105" s="67"/>
    </row>
    <row r="106" spans="1:11" s="68" customFormat="1" x14ac:dyDescent="0.25">
      <c r="A106" s="67"/>
      <c r="B106" s="67"/>
    </row>
    <row r="107" spans="1:11" s="68" customFormat="1" x14ac:dyDescent="0.25">
      <c r="A107" s="67"/>
      <c r="B107" s="67"/>
    </row>
    <row r="108" spans="1:11" s="68" customFormat="1" x14ac:dyDescent="0.25">
      <c r="A108" s="67"/>
      <c r="B108" s="67"/>
    </row>
    <row r="109" spans="1:11" s="68" customFormat="1" x14ac:dyDescent="0.25">
      <c r="A109" s="67"/>
      <c r="B109" s="67"/>
    </row>
    <row r="110" spans="1:11" s="68" customFormat="1" x14ac:dyDescent="0.25">
      <c r="A110" s="67"/>
      <c r="B110" s="67"/>
    </row>
    <row r="111" spans="1:11" s="68" customFormat="1" x14ac:dyDescent="0.25">
      <c r="A111" s="67"/>
      <c r="B111" s="67"/>
    </row>
    <row r="112" spans="1:11" s="68" customFormat="1" x14ac:dyDescent="0.25">
      <c r="A112" s="67"/>
      <c r="B112" s="67"/>
    </row>
    <row r="113" spans="1:10" s="68" customFormat="1" x14ac:dyDescent="0.25">
      <c r="A113" s="67"/>
      <c r="B113" s="67"/>
    </row>
    <row r="114" spans="1:10" s="68" customFormat="1" x14ac:dyDescent="0.25">
      <c r="A114" s="67"/>
      <c r="B114" s="67"/>
    </row>
    <row r="115" spans="1:10" s="68" customFormat="1" x14ac:dyDescent="0.25">
      <c r="A115" s="67"/>
      <c r="B115" s="67"/>
    </row>
    <row r="116" spans="1:10" s="68" customFormat="1" x14ac:dyDescent="0.25">
      <c r="A116" s="67"/>
      <c r="B116" s="67"/>
    </row>
    <row r="117" spans="1:10" s="68" customFormat="1" x14ac:dyDescent="0.25">
      <c r="A117" s="67"/>
      <c r="B117" s="67"/>
    </row>
    <row r="118" spans="1:10" s="68" customFormat="1" x14ac:dyDescent="0.25">
      <c r="A118" s="67"/>
      <c r="B118" s="67"/>
    </row>
    <row r="119" spans="1:10" s="68" customFormat="1" x14ac:dyDescent="0.25">
      <c r="A119" s="67"/>
      <c r="B119" s="67"/>
    </row>
    <row r="120" spans="1:10" s="68" customFormat="1" x14ac:dyDescent="0.25">
      <c r="A120" s="67"/>
      <c r="B120" s="67"/>
    </row>
    <row r="121" spans="1:10" s="68" customFormat="1" x14ac:dyDescent="0.25">
      <c r="A121" s="67"/>
      <c r="B121" s="67"/>
    </row>
    <row r="122" spans="1:10" s="68" customFormat="1" x14ac:dyDescent="0.25">
      <c r="A122" s="67"/>
      <c r="B122" s="67"/>
    </row>
    <row r="123" spans="1:10" s="68" customFormat="1" x14ac:dyDescent="0.25">
      <c r="A123" s="67"/>
      <c r="B123" s="67"/>
    </row>
    <row r="124" spans="1:10" s="68" customFormat="1" x14ac:dyDescent="0.25">
      <c r="A124" s="67"/>
      <c r="B124" s="67"/>
    </row>
    <row r="125" spans="1:10" s="68" customFormat="1" x14ac:dyDescent="0.25">
      <c r="A125" s="67"/>
      <c r="B125" s="67"/>
    </row>
    <row r="126" spans="1:10" s="68" customFormat="1" x14ac:dyDescent="0.25">
      <c r="A126" s="67"/>
    </row>
    <row r="127" spans="1:10" s="68" customFormat="1" x14ac:dyDescent="0.25">
      <c r="A127" s="67"/>
    </row>
    <row r="128" spans="1:10" s="68" customFormat="1" x14ac:dyDescent="0.25">
      <c r="A128" s="67"/>
      <c r="B128" s="72"/>
      <c r="C128" s="72"/>
      <c r="D128" s="72"/>
      <c r="E128" s="72"/>
      <c r="F128" s="72"/>
      <c r="G128" s="72"/>
      <c r="H128" s="72"/>
      <c r="I128" s="72"/>
      <c r="J128" s="72"/>
    </row>
    <row r="129" spans="1:11" s="72" customFormat="1" ht="39.950000000000003" customHeight="1" x14ac:dyDescent="0.25">
      <c r="A129" s="65"/>
      <c r="B129" s="100"/>
      <c r="C129" s="100"/>
      <c r="D129" s="100"/>
      <c r="E129" s="100"/>
      <c r="F129" s="100"/>
      <c r="G129" s="100"/>
      <c r="H129" s="100"/>
      <c r="I129" s="100"/>
      <c r="J129" s="100"/>
      <c r="K129" s="100"/>
    </row>
  </sheetData>
  <sheetProtection sheet="1" objects="1" scenarios="1"/>
  <mergeCells count="45">
    <mergeCell ref="D22:J22"/>
    <mergeCell ref="D23:J23"/>
    <mergeCell ref="D24:J24"/>
    <mergeCell ref="D16:J16"/>
    <mergeCell ref="D17:J17"/>
    <mergeCell ref="D18:J18"/>
    <mergeCell ref="D19:J19"/>
    <mergeCell ref="D20:J20"/>
    <mergeCell ref="D12:J12"/>
    <mergeCell ref="D13:J13"/>
    <mergeCell ref="D14:J14"/>
    <mergeCell ref="D15:J15"/>
    <mergeCell ref="D21:J21"/>
    <mergeCell ref="A4:I4"/>
    <mergeCell ref="D8:J8"/>
    <mergeCell ref="D9:J9"/>
    <mergeCell ref="D10:J10"/>
    <mergeCell ref="D11:J11"/>
    <mergeCell ref="D65:E65"/>
    <mergeCell ref="F65:I65"/>
    <mergeCell ref="B67:J67"/>
    <mergeCell ref="C68:E68"/>
    <mergeCell ref="B29:J29"/>
    <mergeCell ref="C62:E62"/>
    <mergeCell ref="F62:I62"/>
    <mergeCell ref="D63:E63"/>
    <mergeCell ref="F63:I63"/>
    <mergeCell ref="D64:E64"/>
    <mergeCell ref="F64:I64"/>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6"/>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6"/>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4.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4.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ColWidth="11.42578125" defaultRowHeight="15" x14ac:dyDescent="0.25"/>
  <cols>
    <col min="1" max="1" width="12" style="81" customWidth="1"/>
    <col min="2" max="6" width="13.7109375" style="81" customWidth="1"/>
    <col min="7" max="10" width="15.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54"/>
      <c r="E4" s="87"/>
      <c r="F4" s="87"/>
      <c r="G4" s="87"/>
      <c r="H4" s="87"/>
      <c r="I4" s="87"/>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8">
    <mergeCell ref="A1:I1"/>
    <mergeCell ref="A5:C5"/>
    <mergeCell ref="D5:I5"/>
    <mergeCell ref="A3:C3"/>
    <mergeCell ref="D3:I3"/>
    <mergeCell ref="A4:C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ColWidth="11.42578125" defaultRowHeight="15" x14ac:dyDescent="0.25"/>
  <cols>
    <col min="1" max="1" width="6.28515625" style="15" customWidth="1"/>
    <col min="2" max="2" width="23" style="15" customWidth="1"/>
    <col min="3" max="7" width="13.7109375" style="15" customWidth="1"/>
    <col min="8" max="8" width="17.5703125" style="15" customWidth="1"/>
    <col min="9" max="10" width="15.7109375" style="15" customWidth="1"/>
    <col min="11" max="11" width="24.85546875" style="15" customWidth="1"/>
    <col min="12" max="12" width="29" style="15" customWidth="1"/>
    <col min="13" max="13" width="12.42578125" style="15" bestFit="1" customWidth="1"/>
    <col min="14" max="16384" width="11.42578125" style="15"/>
  </cols>
  <sheetData>
    <row r="1" spans="1:12" ht="20.100000000000001" customHeight="1" x14ac:dyDescent="0.3">
      <c r="A1" s="152" t="s">
        <v>122</v>
      </c>
      <c r="B1" s="152"/>
      <c r="C1" s="152"/>
      <c r="D1" s="152"/>
      <c r="E1" s="152"/>
      <c r="F1" s="152"/>
      <c r="G1" s="152"/>
      <c r="H1" s="152"/>
      <c r="I1" s="152"/>
      <c r="J1" s="152"/>
    </row>
    <row r="2" spans="1:12" ht="20.100000000000001" customHeight="1" x14ac:dyDescent="0.25">
      <c r="A2" s="14"/>
      <c r="B2" s="14"/>
      <c r="C2" s="14"/>
      <c r="D2" s="14"/>
      <c r="E2" s="14"/>
      <c r="F2" s="14"/>
      <c r="G2" s="14"/>
      <c r="H2" s="14"/>
      <c r="I2" s="14"/>
      <c r="J2" s="14"/>
    </row>
    <row r="3" spans="1:12" s="88" customFormat="1" ht="20.100000000000001" customHeight="1" x14ac:dyDescent="0.25">
      <c r="A3" s="149" t="s">
        <v>14</v>
      </c>
      <c r="B3" s="149"/>
      <c r="C3" s="150" t="str">
        <f>IF('4-Datos generales'!H11="","",'4-Datos generales'!H11)</f>
        <v>Imprenta Nacional</v>
      </c>
      <c r="D3" s="150"/>
      <c r="E3" s="150"/>
      <c r="F3" s="150"/>
      <c r="G3" s="150"/>
      <c r="H3" s="150"/>
      <c r="I3" s="150"/>
      <c r="J3" s="150"/>
    </row>
    <row r="4" spans="1:12" s="89" customFormat="1" ht="20.100000000000001" customHeight="1" x14ac:dyDescent="0.25">
      <c r="A4" s="155" t="s">
        <v>58</v>
      </c>
      <c r="B4" s="155"/>
      <c r="C4" s="147"/>
      <c r="D4" s="147"/>
      <c r="E4" s="147"/>
      <c r="F4" s="147"/>
      <c r="G4" s="147"/>
      <c r="H4" s="147"/>
      <c r="I4" s="147"/>
      <c r="J4" s="147"/>
    </row>
    <row r="5" spans="1:12" ht="20.100000000000001" customHeight="1" x14ac:dyDescent="0.25"/>
    <row r="6" spans="1:12" s="20" customFormat="1" ht="20.100000000000001" customHeight="1" x14ac:dyDescent="0.25">
      <c r="A6" s="151" t="s">
        <v>41</v>
      </c>
      <c r="B6" s="151"/>
      <c r="C6" s="151"/>
      <c r="D6" s="151"/>
      <c r="E6" s="151"/>
      <c r="F6" s="151"/>
      <c r="G6" s="151"/>
      <c r="H6" s="151"/>
      <c r="I6" s="151"/>
      <c r="J6" s="151"/>
      <c r="K6" s="151"/>
      <c r="L6" s="151"/>
    </row>
    <row r="7" spans="1:12" s="20" customFormat="1" ht="20.100000000000001" customHeight="1" x14ac:dyDescent="0.25">
      <c r="A7" s="148" t="s">
        <v>18</v>
      </c>
      <c r="B7" s="138" t="s">
        <v>16</v>
      </c>
      <c r="C7" s="138" t="s">
        <v>124</v>
      </c>
      <c r="D7" s="138" t="s">
        <v>125</v>
      </c>
      <c r="E7" s="138" t="s">
        <v>126</v>
      </c>
      <c r="F7" s="138" t="s">
        <v>99</v>
      </c>
      <c r="G7" s="138" t="s">
        <v>33</v>
      </c>
      <c r="H7" s="138" t="s">
        <v>17</v>
      </c>
      <c r="I7" s="138"/>
      <c r="J7" s="138"/>
      <c r="K7" s="138"/>
      <c r="L7" s="138"/>
    </row>
    <row r="8" spans="1:12" s="20" customFormat="1" ht="92.25" customHeight="1" x14ac:dyDescent="0.25">
      <c r="A8" s="148"/>
      <c r="B8" s="138"/>
      <c r="C8" s="138"/>
      <c r="D8" s="138"/>
      <c r="E8" s="138"/>
      <c r="F8" s="138"/>
      <c r="G8" s="138"/>
      <c r="H8" s="93" t="s">
        <v>118</v>
      </c>
      <c r="I8" s="93" t="s">
        <v>119</v>
      </c>
      <c r="J8" s="93" t="s">
        <v>120</v>
      </c>
      <c r="K8" s="93" t="s">
        <v>121</v>
      </c>
      <c r="L8" s="98" t="s">
        <v>129</v>
      </c>
    </row>
    <row r="9" spans="1:12" s="20" customFormat="1" ht="20.100000000000001" customHeight="1" x14ac:dyDescent="0.25">
      <c r="A9" s="16">
        <v>1</v>
      </c>
      <c r="B9" s="17" t="str">
        <f>IF('5-Edificio 1'!D$4="","",'5-Edificio 1'!D$4)</f>
        <v>Planificación</v>
      </c>
      <c r="C9" s="18">
        <f>'5-Edificio 1'!B27</f>
        <v>41226.25</v>
      </c>
      <c r="D9" s="18">
        <f>'5-Edificio 1'!C26</f>
        <v>602.54</v>
      </c>
      <c r="E9" s="46">
        <f>'5-Edificio 1'!D27</f>
        <v>6184802.833333333</v>
      </c>
      <c r="F9" s="49">
        <f>'5-Edificio 1'!E27</f>
        <v>160</v>
      </c>
      <c r="G9" s="49">
        <f>'5-Edificio 1'!F27</f>
        <v>5500</v>
      </c>
      <c r="H9" s="18">
        <f>'5-Edificio 1'!G27</f>
        <v>257.6640625</v>
      </c>
      <c r="I9" s="18">
        <f>'5-Edificio 1'!H27</f>
        <v>7.4956818181818186</v>
      </c>
      <c r="J9" s="18">
        <f>'5-Edificio 1'!I27</f>
        <v>2296.3021250000002</v>
      </c>
      <c r="K9" s="90">
        <f>IF(H9="","",H9*'3-Factor de emisión'!$C$4)</f>
        <v>14.35188828125</v>
      </c>
      <c r="L9" s="90">
        <f>IF(K9="","",K9/1000)</f>
        <v>1.4351888281249999E-2</v>
      </c>
    </row>
    <row r="10" spans="1:12" s="20" customFormat="1" ht="20.100000000000001" customHeight="1" x14ac:dyDescent="0.25">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25">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25">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25">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25">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25">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25">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25">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25">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25">
      <c r="A19" s="148" t="s">
        <v>116</v>
      </c>
      <c r="B19" s="148"/>
      <c r="C19" s="19">
        <f>IF(SUM(C9:C18)=0,"",SUM(C9:C18))</f>
        <v>41226.25</v>
      </c>
      <c r="D19" s="19">
        <f>IF(MAX(D9:D18)=0,"",MAX(D9:D18))</f>
        <v>602.54</v>
      </c>
      <c r="E19" s="47">
        <f t="shared" ref="E19:J19" si="1">IF(SUM(E9:E18)=0,"",SUM(E9:E18))</f>
        <v>6184802.833333333</v>
      </c>
      <c r="F19" s="19">
        <f>IF(SUM(F9:F18)=0,"",SUM(F9:F18))</f>
        <v>160</v>
      </c>
      <c r="G19" s="19">
        <f>IF(SUM(G9:G18)=0,"",SUM(G9:G18))</f>
        <v>5500</v>
      </c>
      <c r="H19" s="19" t="s">
        <v>101</v>
      </c>
      <c r="I19" s="19" t="s">
        <v>101</v>
      </c>
      <c r="J19" s="19">
        <f t="shared" si="1"/>
        <v>2296.3021250000002</v>
      </c>
      <c r="K19" s="19">
        <f>SUM(K9:K18)</f>
        <v>14.35188828125</v>
      </c>
      <c r="L19" s="19">
        <f>SUM(L9:L18)</f>
        <v>1.4351888281249999E-2</v>
      </c>
    </row>
    <row r="20" spans="1:12" s="20" customFormat="1" ht="20.100000000000001" customHeight="1" x14ac:dyDescent="0.25">
      <c r="A20" s="153" t="s">
        <v>23</v>
      </c>
      <c r="B20" s="154"/>
      <c r="C20" s="19" t="s">
        <v>101</v>
      </c>
      <c r="D20" s="19" t="s">
        <v>101</v>
      </c>
      <c r="E20" s="19" t="s">
        <v>101</v>
      </c>
      <c r="F20" s="19" t="s">
        <v>101</v>
      </c>
      <c r="G20" s="19" t="s">
        <v>101</v>
      </c>
      <c r="H20" s="19">
        <f>C19/F19</f>
        <v>257.6640625</v>
      </c>
      <c r="I20" s="19">
        <f>C19/G19</f>
        <v>7.4956818181818186</v>
      </c>
      <c r="J20" s="19" t="s">
        <v>101</v>
      </c>
      <c r="K20" s="19">
        <f>J19/F19</f>
        <v>14.351888281250002</v>
      </c>
      <c r="L20" s="99">
        <f>K19/G19</f>
        <v>2.6094342329545453E-3</v>
      </c>
    </row>
    <row r="21" spans="1:12" s="20" customFormat="1" ht="20.100000000000001" customHeight="1" x14ac:dyDescent="0.25"/>
    <row r="22" spans="1:12" s="20" customFormat="1" ht="20.100000000000001" customHeight="1" x14ac:dyDescent="0.25"/>
    <row r="23" spans="1:12" s="20" customFormat="1" ht="20.100000000000001" customHeight="1" x14ac:dyDescent="0.25"/>
    <row r="25" spans="1:12" ht="18.75" x14ac:dyDescent="0.25">
      <c r="A25" s="137" t="s">
        <v>123</v>
      </c>
      <c r="B25" s="137"/>
      <c r="C25" s="137"/>
      <c r="D25" s="137"/>
      <c r="E25" s="137"/>
      <c r="F25" s="137"/>
      <c r="G25" s="137"/>
      <c r="H25" s="137"/>
      <c r="I25" s="137"/>
      <c r="J25" s="137"/>
      <c r="K25" s="91"/>
    </row>
    <row r="26" spans="1:12" ht="18.75" x14ac:dyDescent="0.25">
      <c r="A26" s="55"/>
      <c r="B26" s="55"/>
      <c r="C26" s="55"/>
      <c r="D26" s="55"/>
      <c r="E26" s="55"/>
      <c r="F26" s="55"/>
      <c r="G26" s="55"/>
      <c r="H26" s="55"/>
      <c r="I26" s="55"/>
      <c r="J26" s="55"/>
      <c r="K26" s="91"/>
    </row>
    <row r="28" spans="1:12" x14ac:dyDescent="0.25">
      <c r="A28" s="15" t="str">
        <f>IF('4-Datos generales'!H11="","",'4-Datos generales'!H11)</f>
        <v>Imprenta Nacional</v>
      </c>
    </row>
  </sheetData>
  <mergeCells count="17">
    <mergeCell ref="A1:J1"/>
    <mergeCell ref="D7:D8"/>
    <mergeCell ref="E7:E8"/>
    <mergeCell ref="A20:B20"/>
    <mergeCell ref="A4:B4"/>
    <mergeCell ref="A25:J25"/>
    <mergeCell ref="C4:J4"/>
    <mergeCell ref="A7:A8"/>
    <mergeCell ref="A3:B3"/>
    <mergeCell ref="C3:J3"/>
    <mergeCell ref="A19:B19"/>
    <mergeCell ref="B7:B8"/>
    <mergeCell ref="C7:C8"/>
    <mergeCell ref="F7:F8"/>
    <mergeCell ref="G7:G8"/>
    <mergeCell ref="H7:L7"/>
    <mergeCell ref="A6:L6"/>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ColWidth="11.42578125" defaultRowHeight="15" x14ac:dyDescent="0.25"/>
  <cols>
    <col min="1" max="1" width="25.28515625" style="23" customWidth="1"/>
    <col min="2" max="6" width="13.7109375" style="23" customWidth="1"/>
    <col min="7" max="9" width="15.7109375" style="23" customWidth="1"/>
    <col min="10" max="10" width="16.42578125" style="23" customWidth="1"/>
    <col min="11" max="11" width="20.7109375" style="23" customWidth="1"/>
    <col min="12" max="16384" width="11.42578125" style="23"/>
  </cols>
  <sheetData>
    <row r="1" spans="1:11" s="20" customFormat="1" ht="20.100000000000001" customHeight="1" x14ac:dyDescent="0.25">
      <c r="A1" s="156" t="s">
        <v>45</v>
      </c>
      <c r="B1" s="156"/>
      <c r="C1" s="156"/>
      <c r="D1" s="156"/>
      <c r="E1" s="156"/>
      <c r="F1" s="156"/>
      <c r="G1" s="156"/>
      <c r="H1" s="156"/>
      <c r="I1" s="156"/>
      <c r="J1" s="94"/>
    </row>
    <row r="2" spans="1:11" s="20" customFormat="1" ht="20.100000000000001" customHeight="1" x14ac:dyDescent="0.25">
      <c r="A2" s="21"/>
      <c r="B2" s="21"/>
      <c r="C2" s="21"/>
      <c r="D2" s="21"/>
      <c r="E2" s="21"/>
      <c r="F2" s="21"/>
      <c r="G2" s="21"/>
      <c r="H2" s="21"/>
      <c r="I2" s="21"/>
      <c r="J2" s="21"/>
    </row>
    <row r="3" spans="1:11" s="88" customFormat="1" ht="20.100000000000001" customHeight="1" x14ac:dyDescent="0.25">
      <c r="A3" s="26" t="s">
        <v>14</v>
      </c>
      <c r="B3" s="150" t="str">
        <f>IF('4-Datos generales'!H11="","",'4-Datos generales'!H11)</f>
        <v>Imprenta Nacional</v>
      </c>
      <c r="C3" s="150"/>
      <c r="D3" s="150"/>
      <c r="E3" s="150"/>
      <c r="F3" s="150"/>
      <c r="G3" s="150"/>
      <c r="H3" s="150"/>
      <c r="I3" s="150"/>
      <c r="J3" s="96"/>
    </row>
    <row r="4" spans="1:11" s="89" customFormat="1" ht="20.100000000000001" customHeight="1" x14ac:dyDescent="0.25">
      <c r="A4" s="58" t="s">
        <v>58</v>
      </c>
      <c r="B4" s="147"/>
      <c r="C4" s="147"/>
      <c r="D4" s="147"/>
      <c r="E4" s="147"/>
      <c r="F4" s="147"/>
      <c r="G4" s="147"/>
      <c r="H4" s="147"/>
      <c r="I4" s="147"/>
      <c r="J4" s="97"/>
    </row>
    <row r="5" spans="1:11" s="20" customFormat="1" ht="20.100000000000001" customHeight="1" x14ac:dyDescent="0.25">
      <c r="A5" s="21"/>
      <c r="B5" s="21"/>
      <c r="C5" s="21"/>
      <c r="D5" s="22"/>
      <c r="E5" s="22"/>
      <c r="F5" s="22"/>
      <c r="G5" s="22"/>
      <c r="H5" s="22"/>
      <c r="I5" s="22"/>
      <c r="J5" s="22"/>
    </row>
    <row r="6" spans="1:11" ht="20.100000000000001" customHeight="1" x14ac:dyDescent="0.25"/>
    <row r="7" spans="1:11" ht="20.100000000000001" customHeight="1" x14ac:dyDescent="0.25">
      <c r="A7" s="151" t="s">
        <v>41</v>
      </c>
      <c r="B7" s="151"/>
      <c r="C7" s="151"/>
      <c r="D7" s="151"/>
      <c r="E7" s="151"/>
      <c r="F7" s="151"/>
      <c r="G7" s="151"/>
      <c r="H7" s="151"/>
      <c r="I7" s="151"/>
      <c r="J7" s="151"/>
      <c r="K7" s="151"/>
    </row>
    <row r="8" spans="1:11" ht="20.100000000000001" customHeight="1" x14ac:dyDescent="0.25">
      <c r="A8" s="138" t="s">
        <v>0</v>
      </c>
      <c r="B8" s="138" t="s">
        <v>21</v>
      </c>
      <c r="C8" s="138" t="s">
        <v>25</v>
      </c>
      <c r="D8" s="138" t="s">
        <v>50</v>
      </c>
      <c r="E8" s="138" t="s">
        <v>99</v>
      </c>
      <c r="F8" s="138" t="s">
        <v>33</v>
      </c>
      <c r="G8" s="138" t="s">
        <v>17</v>
      </c>
      <c r="H8" s="138"/>
      <c r="I8" s="138"/>
      <c r="J8" s="138"/>
      <c r="K8" s="138"/>
    </row>
    <row r="9" spans="1:11" ht="84.95" customHeight="1" x14ac:dyDescent="0.25">
      <c r="A9" s="138"/>
      <c r="B9" s="138"/>
      <c r="C9" s="138"/>
      <c r="D9" s="138"/>
      <c r="E9" s="138"/>
      <c r="F9" s="138"/>
      <c r="G9" s="93" t="s">
        <v>57</v>
      </c>
      <c r="H9" s="93" t="s">
        <v>56</v>
      </c>
      <c r="I9" s="93" t="s">
        <v>115</v>
      </c>
      <c r="J9" s="93" t="s">
        <v>128</v>
      </c>
      <c r="K9" s="93" t="s">
        <v>117</v>
      </c>
    </row>
    <row r="10" spans="1:11" ht="20.100000000000001" customHeight="1" x14ac:dyDescent="0.25">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44871</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590.16</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6265720</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160</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5500</v>
      </c>
      <c r="G10" s="34">
        <f>IF(B10=" "," ",B10/E10)</f>
        <v>280.44375000000002</v>
      </c>
      <c r="H10" s="34">
        <f>IF(B10=" "," ",B10/F10)</f>
        <v>8.1583636363636369</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2499.3146999999999</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2.4993146999999998</v>
      </c>
      <c r="K10" s="34">
        <f>IF(I10=" "," ",I10/E10)</f>
        <v>15.620716874999999</v>
      </c>
    </row>
    <row r="11" spans="1:11" ht="20.100000000000001" customHeight="1" x14ac:dyDescent="0.25">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41367</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552.53</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5819975</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160</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5500</v>
      </c>
      <c r="G11" s="34">
        <f t="shared" ref="G11:G21" si="0">IF(B11=" "," ",B11/E11)</f>
        <v>258.54374999999999</v>
      </c>
      <c r="H11" s="34">
        <f t="shared" ref="H11:H21" si="1">IF(B11=" "," ",B11/F11)</f>
        <v>7.5212727272727271</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2304.1419000000001</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2.3041419000000003</v>
      </c>
      <c r="K11" s="34">
        <f t="shared" ref="K11:K21" si="2">IF(I11=" "," ",I11/E11)</f>
        <v>14.400886875000001</v>
      </c>
    </row>
    <row r="12" spans="1:11" ht="20.100000000000001" customHeight="1" x14ac:dyDescent="0.25">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36579</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460.99</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5065440</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160</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5500</v>
      </c>
      <c r="G12" s="34">
        <f t="shared" si="0"/>
        <v>228.61875000000001</v>
      </c>
      <c r="H12" s="34">
        <f t="shared" si="1"/>
        <v>6.6507272727272726</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2037.4503</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2.0374503000000002</v>
      </c>
      <c r="K12" s="34">
        <f t="shared" si="2"/>
        <v>12.734064374999999</v>
      </c>
    </row>
    <row r="13" spans="1:11" ht="20.100000000000001" customHeight="1" x14ac:dyDescent="0.25">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33061</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488.16</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5801345</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160</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5500</v>
      </c>
      <c r="G13" s="34">
        <f t="shared" si="0"/>
        <v>206.63124999999999</v>
      </c>
      <c r="H13" s="34">
        <f t="shared" si="1"/>
        <v>6.0110909090909095</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1841.4976999999999</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1.8414976999999999</v>
      </c>
      <c r="K13" s="34">
        <f t="shared" si="2"/>
        <v>11.509360624999999</v>
      </c>
    </row>
    <row r="14" spans="1:11" ht="20.100000000000001" customHeight="1" x14ac:dyDescent="0.25">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38133</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468.38</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5858965</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160</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5500</v>
      </c>
      <c r="G14" s="34">
        <f t="shared" si="0"/>
        <v>238.33125000000001</v>
      </c>
      <c r="H14" s="34">
        <f t="shared" si="1"/>
        <v>6.933272727272727</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2124.0081</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2.1240081000000002</v>
      </c>
      <c r="K14" s="34">
        <f t="shared" si="2"/>
        <v>13.275050625</v>
      </c>
    </row>
    <row r="15" spans="1:11" ht="20.100000000000001" customHeight="1" x14ac:dyDescent="0.25">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34956</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482.88</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5815245</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160</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5500</v>
      </c>
      <c r="G15" s="34">
        <f t="shared" si="0"/>
        <v>218.47499999999999</v>
      </c>
      <c r="H15" s="34">
        <f t="shared" si="1"/>
        <v>6.3556363636363633</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1947.0491999999999</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1.9470491999999999</v>
      </c>
      <c r="K15" s="34">
        <f t="shared" si="2"/>
        <v>12.169057499999999</v>
      </c>
    </row>
    <row r="16" spans="1:11" ht="20.100000000000001" customHeight="1" x14ac:dyDescent="0.25">
      <c r="A16" s="17" t="s">
        <v>7</v>
      </c>
      <c r="B16" s="34">
        <f>IF(SUM('5-Edificio 1'!B20+'6-Edificio 2'!B20+'7-Edificio 3'!B20+'8-Edificio 4'!B20+'9-Edificio 5'!B20+'10-edificio 6'!B20+'11-Edificio 7'!B20+'12-Edificio 8'!B20+'13-Edificio 9'!B20+'14-Edificio 10'!B20)=0," ",('5-Edificio 1'!B20+'6-Edificio 2'!B20+'7-Edificio 3'!B20+'8-Edificio 4'!B20+'9-Edificio 5'!B20+'10-edificio 6'!B20+'11-Edificio 7'!B20+'12-Edificio 8'!B20+'13-Edificio 9'!B20+'14-Edificio 10'!B20))</f>
        <v>41910</v>
      </c>
      <c r="C16" s="34">
        <f>IF(SUM('5-Edificio 1'!C20+'6-Edificio 2'!C20+'7-Edificio 3'!C20+'8-Edificio 4'!C20+'9-Edificio 5'!C20+'10-edificio 6'!C20+'11-Edificio 7'!C20+'12-Edificio 8'!C20+'13-Edificio 9'!C20+'14-Edificio 10'!C20)=0," ",('5-Edificio 1'!C20+'6-Edificio 2'!C20+'7-Edificio 3'!C20+'8-Edificio 4'!C20+'9-Edificio 5'!C20+'10-edificio 6'!C20+'11-Edificio 7'!C20+'12-Edificio 8'!C20+'13-Edificio 9'!C20+'14-Edificio 10'!C20))</f>
        <v>579.26</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6209178</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160</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5500</v>
      </c>
      <c r="G16" s="34">
        <f t="shared" si="0"/>
        <v>261.9375</v>
      </c>
      <c r="H16" s="34">
        <f t="shared" si="1"/>
        <v>7.62</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2334.3870000000002</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2.334387</v>
      </c>
      <c r="K16" s="34">
        <f t="shared" si="2"/>
        <v>14.589918750000001</v>
      </c>
    </row>
    <row r="17" spans="1:11" ht="20.100000000000001" customHeight="1" x14ac:dyDescent="0.25">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41546</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561.02</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6309348</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160</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5500</v>
      </c>
      <c r="G17" s="34">
        <f t="shared" si="0"/>
        <v>259.66250000000002</v>
      </c>
      <c r="H17" s="34">
        <f t="shared" si="1"/>
        <v>7.5538181818181815</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2314.1122</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2.3141121999999998</v>
      </c>
      <c r="K17" s="34">
        <f t="shared" si="2"/>
        <v>14.463201250000001</v>
      </c>
    </row>
    <row r="18" spans="1:11" ht="20.100000000000001" customHeight="1" x14ac:dyDescent="0.25">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46504</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602.54</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6487233</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160</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5500</v>
      </c>
      <c r="G18" s="34">
        <f t="shared" si="0"/>
        <v>290.64999999999998</v>
      </c>
      <c r="H18" s="34">
        <f t="shared" si="1"/>
        <v>8.4552727272727264</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2590.2728000000002</v>
      </c>
      <c r="J18" s="34">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2.5902728000000002</v>
      </c>
      <c r="K18" s="34">
        <f t="shared" si="2"/>
        <v>16.189205000000001</v>
      </c>
    </row>
    <row r="19" spans="1:11" ht="20.100000000000001" customHeight="1" x14ac:dyDescent="0.25">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47394</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570.86</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6684424</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160</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5500</v>
      </c>
      <c r="G19" s="34">
        <f t="shared" si="0"/>
        <v>296.21249999999998</v>
      </c>
      <c r="H19" s="34">
        <f t="shared" si="1"/>
        <v>8.6170909090909085</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2639.8458000000001</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2.6398458000000002</v>
      </c>
      <c r="K19" s="34">
        <f t="shared" si="2"/>
        <v>16.49903625</v>
      </c>
    </row>
    <row r="20" spans="1:11" ht="20.100000000000001" customHeight="1" x14ac:dyDescent="0.25">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48784</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427.79</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6900340</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160</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5500</v>
      </c>
      <c r="G20" s="34">
        <f t="shared" si="0"/>
        <v>304.89999999999998</v>
      </c>
      <c r="H20" s="34">
        <f t="shared" si="1"/>
        <v>8.8698181818181823</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2717.2687999999998</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2.7172687999999998</v>
      </c>
      <c r="K20" s="34">
        <f t="shared" si="2"/>
        <v>16.98293</v>
      </c>
    </row>
    <row r="21" spans="1:11" ht="20.100000000000001" customHeight="1" x14ac:dyDescent="0.25">
      <c r="A21" s="17" t="s">
        <v>12</v>
      </c>
      <c r="B21" s="34">
        <f>IF(SUM('5-Edificio 1'!B25+'6-Edificio 2'!B25+'7-Edificio 3'!B25+'8-Edificio 4'!B25+'9-Edificio 5'!B25+'10-edificio 6'!B25+'11-Edificio 7'!B25+'12-Edificio 8'!B25+'13-Edificio 9'!B25+'14-Edificio 10'!B25)=0," ",('5-Edificio 1'!B25+'6-Edificio 2'!B25+'7-Edificio 3'!B25+'8-Edificio 4'!B25+'9-Edificio 5'!B25+'10-edificio 6'!B25+'11-Edificio 7'!B25+'12-Edificio 8'!B25+'13-Edificio 9'!B25+'14-Edificio 10'!B25))</f>
        <v>39610</v>
      </c>
      <c r="C21" s="34">
        <f>IF(SUM('5-Edificio 1'!C25+'6-Edificio 2'!C25+'7-Edificio 3'!C25+'8-Edificio 4'!C25+'9-Edificio 5'!C25+'10-edificio 6'!C25+'11-Edificio 7'!C25+'12-Edificio 8'!C25+'13-Edificio 9'!C25+'14-Edificio 10'!C25)=0," ",('5-Edificio 1'!C25+'6-Edificio 2'!C25+'7-Edificio 3'!C25+'8-Edificio 4'!C25+'9-Edificio 5'!C25+'10-edificio 6'!C25+'11-Edificio 7'!C25+'12-Edificio 8'!C25+'13-Edificio 9'!C25+'14-Edificio 10'!C25))</f>
        <v>348.61</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7000421</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160</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5500</v>
      </c>
      <c r="G21" s="34">
        <f t="shared" si="0"/>
        <v>247.5625</v>
      </c>
      <c r="H21" s="34">
        <f t="shared" si="1"/>
        <v>7.2018181818181821</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2206.277</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2.206277</v>
      </c>
      <c r="K21" s="34">
        <f t="shared" si="2"/>
        <v>13.78923125</v>
      </c>
    </row>
    <row r="22" spans="1:11" ht="20.100000000000001" customHeight="1" x14ac:dyDescent="0.25">
      <c r="A22" s="56" t="s">
        <v>116</v>
      </c>
      <c r="B22" s="35">
        <f>IF(SUM(B10:B21)=0,"",SUM(B10:B21))</f>
        <v>494715</v>
      </c>
      <c r="C22" s="35" t="s">
        <v>101</v>
      </c>
      <c r="D22" s="43">
        <f t="shared" ref="D22" si="3">IF(SUM(D10:D21)=0,"",SUM(D10:D21))</f>
        <v>74217634</v>
      </c>
      <c r="E22" s="35" t="s">
        <v>101</v>
      </c>
      <c r="F22" s="35" t="s">
        <v>101</v>
      </c>
      <c r="G22" s="35" t="s">
        <v>101</v>
      </c>
      <c r="H22" s="35" t="s">
        <v>101</v>
      </c>
      <c r="I22" s="35">
        <f>IF(SUM(I10:I21)=0,"",SUM(I10:I21))</f>
        <v>27555.625500000002</v>
      </c>
      <c r="J22" s="35">
        <f>IF(SUM(J10:J21)=0,"",SUM(J10:J21))</f>
        <v>27.555625499999998</v>
      </c>
      <c r="K22" s="35" t="s">
        <v>101</v>
      </c>
    </row>
    <row r="23" spans="1:11" ht="20.100000000000001" customHeight="1" x14ac:dyDescent="0.25">
      <c r="A23" s="56" t="s">
        <v>23</v>
      </c>
      <c r="B23" s="35">
        <f>IF(SUM(B10:B21)=0,"",AVERAGE(B10:B21))</f>
        <v>41226.25</v>
      </c>
      <c r="C23" s="35">
        <f>IF(SUM(C10:C21)=0,"",AVERAGE(C10:C21))</f>
        <v>511.09833333333336</v>
      </c>
      <c r="D23" s="43">
        <f t="shared" ref="D23:F23" si="4">IF(SUM(D10:D21)=0,"",AVERAGE(D10:D21))</f>
        <v>6184802.833333333</v>
      </c>
      <c r="E23" s="35">
        <f t="shared" si="4"/>
        <v>160</v>
      </c>
      <c r="F23" s="35">
        <f t="shared" si="4"/>
        <v>5500</v>
      </c>
      <c r="G23" s="35">
        <f>B23/E23</f>
        <v>257.6640625</v>
      </c>
      <c r="H23" s="35">
        <f>B23/F23</f>
        <v>7.4956818181818186</v>
      </c>
      <c r="I23" s="35">
        <f>B23*'3-Factor de emisión'!C4</f>
        <v>2296.3021250000002</v>
      </c>
      <c r="J23" s="99">
        <f>I23/1000</f>
        <v>2.296302125</v>
      </c>
      <c r="K23" s="35">
        <f>I23/E23</f>
        <v>14.351888281250002</v>
      </c>
    </row>
    <row r="26" spans="1:11" s="81" customFormat="1" ht="18.75" x14ac:dyDescent="0.25">
      <c r="A26" s="137" t="s">
        <v>46</v>
      </c>
      <c r="B26" s="137"/>
      <c r="C26" s="137"/>
      <c r="D26" s="137"/>
      <c r="E26" s="137"/>
      <c r="F26" s="137"/>
      <c r="G26" s="137"/>
      <c r="H26" s="137"/>
      <c r="I26" s="137"/>
      <c r="J26" s="92"/>
      <c r="K26" s="91"/>
    </row>
    <row r="27" spans="1:11" s="81" customFormat="1" x14ac:dyDescent="0.25"/>
    <row r="28" spans="1:11" s="81" customFormat="1" x14ac:dyDescent="0.25"/>
    <row r="29" spans="1:11" s="81" customFormat="1" x14ac:dyDescent="0.25"/>
    <row r="30" spans="1:11" s="81" customFormat="1" x14ac:dyDescent="0.25"/>
    <row r="31" spans="1:11" s="81" customFormat="1" x14ac:dyDescent="0.25"/>
    <row r="32" spans="1:11"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ColWidth="11.42578125" defaultRowHeight="15" x14ac:dyDescent="0.25"/>
  <cols>
    <col min="1" max="10" width="13.7109375" style="3" customWidth="1"/>
    <col min="11" max="16384" width="11.42578125" style="3"/>
  </cols>
  <sheetData>
    <row r="1" spans="1:10" ht="18.75" customHeight="1" x14ac:dyDescent="0.25">
      <c r="A1" s="156" t="s">
        <v>44</v>
      </c>
      <c r="B1" s="156"/>
      <c r="C1" s="156"/>
      <c r="D1" s="156"/>
      <c r="E1" s="156"/>
      <c r="F1" s="156"/>
      <c r="G1" s="156"/>
      <c r="H1" s="156"/>
      <c r="I1" s="156"/>
      <c r="J1" s="156"/>
    </row>
    <row r="2" spans="1:10" x14ac:dyDescent="0.25">
      <c r="A2" s="21"/>
      <c r="B2" s="21"/>
      <c r="C2" s="21"/>
      <c r="D2" s="21"/>
      <c r="E2" s="21"/>
      <c r="F2" s="21"/>
      <c r="G2" s="21"/>
      <c r="H2" s="21"/>
      <c r="I2" s="21"/>
    </row>
    <row r="3" spans="1:10" ht="20.100000000000001" customHeight="1" x14ac:dyDescent="0.25">
      <c r="A3" s="149" t="s">
        <v>14</v>
      </c>
      <c r="B3" s="149"/>
      <c r="C3" s="25" t="str">
        <f>IF('4-Datos generales'!H11="","",'4-Datos generales'!H11)</f>
        <v>Imprenta Nacional</v>
      </c>
      <c r="D3" s="25"/>
      <c r="E3" s="25"/>
      <c r="F3" s="25"/>
      <c r="G3" s="25"/>
      <c r="H3" s="25"/>
      <c r="I3" s="25"/>
      <c r="J3" s="25"/>
    </row>
    <row r="4" spans="1:10" ht="20.100000000000001" customHeight="1" x14ac:dyDescent="0.25">
      <c r="A4" s="149" t="s">
        <v>58</v>
      </c>
      <c r="B4" s="149"/>
      <c r="C4" s="27"/>
      <c r="D4" s="27"/>
      <c r="E4" s="27"/>
      <c r="F4" s="27"/>
      <c r="G4" s="27"/>
      <c r="H4" s="27"/>
      <c r="I4" s="27"/>
      <c r="J4" s="27"/>
    </row>
    <row r="5" spans="1:10" ht="20.100000000000001" customHeight="1" x14ac:dyDescent="0.25">
      <c r="B5" s="23"/>
      <c r="C5" s="23"/>
      <c r="D5" s="23"/>
      <c r="E5" s="23"/>
      <c r="F5" s="23"/>
      <c r="G5" s="23"/>
      <c r="H5" s="23"/>
      <c r="I5" s="23"/>
      <c r="J5" s="23"/>
    </row>
    <row r="6" spans="1:10" ht="18.75" customHeight="1" x14ac:dyDescent="0.25">
      <c r="A6" s="151" t="s">
        <v>41</v>
      </c>
      <c r="B6" s="151"/>
      <c r="C6" s="151"/>
      <c r="D6" s="151"/>
      <c r="E6" s="151"/>
      <c r="F6" s="151"/>
      <c r="G6" s="151"/>
      <c r="H6" s="151"/>
      <c r="I6" s="151"/>
      <c r="J6" s="151"/>
    </row>
    <row r="7" spans="1:10" x14ac:dyDescent="0.25">
      <c r="A7" s="138" t="s">
        <v>43</v>
      </c>
      <c r="B7" s="138" t="s">
        <v>0</v>
      </c>
      <c r="C7" s="138" t="s">
        <v>21</v>
      </c>
      <c r="D7" s="138" t="s">
        <v>24</v>
      </c>
      <c r="E7" s="138" t="s">
        <v>50</v>
      </c>
      <c r="F7" s="160" t="s">
        <v>78</v>
      </c>
      <c r="G7" s="160" t="s">
        <v>33</v>
      </c>
      <c r="H7" s="138" t="s">
        <v>17</v>
      </c>
      <c r="I7" s="138"/>
      <c r="J7" s="138"/>
    </row>
    <row r="8" spans="1:10" ht="90" customHeight="1" x14ac:dyDescent="0.25">
      <c r="A8" s="138"/>
      <c r="B8" s="138"/>
      <c r="C8" s="138"/>
      <c r="D8" s="138"/>
      <c r="E8" s="138"/>
      <c r="F8" s="161"/>
      <c r="G8" s="161"/>
      <c r="H8" s="29" t="s">
        <v>57</v>
      </c>
      <c r="I8" s="29" t="s">
        <v>56</v>
      </c>
      <c r="J8" s="29" t="s">
        <v>51</v>
      </c>
    </row>
    <row r="9" spans="1:10" x14ac:dyDescent="0.25">
      <c r="A9" s="157">
        <v>2010</v>
      </c>
      <c r="B9" s="28" t="s">
        <v>19</v>
      </c>
      <c r="C9" s="28"/>
      <c r="D9" s="28"/>
      <c r="E9" s="28"/>
      <c r="F9" s="28"/>
      <c r="G9" s="28"/>
      <c r="H9" s="28"/>
      <c r="I9" s="28"/>
      <c r="J9" s="28"/>
    </row>
    <row r="10" spans="1:10" x14ac:dyDescent="0.25">
      <c r="A10" s="158"/>
      <c r="B10" s="28" t="s">
        <v>2</v>
      </c>
      <c r="C10" s="28"/>
      <c r="D10" s="28"/>
      <c r="E10" s="28"/>
      <c r="F10" s="28"/>
      <c r="G10" s="28"/>
      <c r="H10" s="28"/>
      <c r="I10" s="28"/>
      <c r="J10" s="28"/>
    </row>
    <row r="11" spans="1:10" x14ac:dyDescent="0.25">
      <c r="A11" s="158"/>
      <c r="B11" s="28" t="s">
        <v>3</v>
      </c>
      <c r="C11" s="28"/>
      <c r="D11" s="28"/>
      <c r="E11" s="28"/>
      <c r="F11" s="28"/>
      <c r="G11" s="28"/>
      <c r="H11" s="28"/>
      <c r="I11" s="28"/>
      <c r="J11" s="28"/>
    </row>
    <row r="12" spans="1:10" x14ac:dyDescent="0.25">
      <c r="A12" s="158"/>
      <c r="B12" s="28" t="s">
        <v>4</v>
      </c>
      <c r="C12" s="28"/>
      <c r="D12" s="28"/>
      <c r="E12" s="28"/>
      <c r="F12" s="28"/>
      <c r="G12" s="28"/>
      <c r="H12" s="28"/>
      <c r="I12" s="28"/>
      <c r="J12" s="28"/>
    </row>
    <row r="13" spans="1:10" x14ac:dyDescent="0.25">
      <c r="A13" s="158"/>
      <c r="B13" s="28" t="s">
        <v>5</v>
      </c>
      <c r="C13" s="28"/>
      <c r="D13" s="28"/>
      <c r="E13" s="28"/>
      <c r="F13" s="28"/>
      <c r="G13" s="28"/>
      <c r="H13" s="28"/>
      <c r="I13" s="28"/>
      <c r="J13" s="28"/>
    </row>
    <row r="14" spans="1:10" x14ac:dyDescent="0.25">
      <c r="A14" s="158"/>
      <c r="B14" s="28" t="s">
        <v>6</v>
      </c>
      <c r="C14" s="28"/>
      <c r="D14" s="28"/>
      <c r="E14" s="28"/>
      <c r="F14" s="28"/>
      <c r="G14" s="28"/>
      <c r="H14" s="28"/>
      <c r="I14" s="28"/>
      <c r="J14" s="28"/>
    </row>
    <row r="15" spans="1:10" x14ac:dyDescent="0.25">
      <c r="A15" s="158"/>
      <c r="B15" s="28" t="s">
        <v>7</v>
      </c>
      <c r="C15" s="28"/>
      <c r="D15" s="28"/>
      <c r="E15" s="28"/>
      <c r="F15" s="28"/>
      <c r="G15" s="28"/>
      <c r="H15" s="28"/>
      <c r="I15" s="28"/>
      <c r="J15" s="28"/>
    </row>
    <row r="16" spans="1:10" x14ac:dyDescent="0.25">
      <c r="A16" s="158"/>
      <c r="B16" s="28" t="s">
        <v>20</v>
      </c>
      <c r="C16" s="28"/>
      <c r="D16" s="28"/>
      <c r="E16" s="28"/>
      <c r="F16" s="28"/>
      <c r="G16" s="28"/>
      <c r="H16" s="28"/>
      <c r="I16" s="28"/>
      <c r="J16" s="28"/>
    </row>
    <row r="17" spans="1:10" x14ac:dyDescent="0.25">
      <c r="A17" s="158"/>
      <c r="B17" s="28" t="s">
        <v>9</v>
      </c>
      <c r="C17" s="28"/>
      <c r="D17" s="28"/>
      <c r="E17" s="28"/>
      <c r="F17" s="28"/>
      <c r="G17" s="28"/>
      <c r="H17" s="28"/>
      <c r="I17" s="28"/>
      <c r="J17" s="28"/>
    </row>
    <row r="18" spans="1:10" x14ac:dyDescent="0.25">
      <c r="A18" s="158"/>
      <c r="B18" s="28" t="s">
        <v>10</v>
      </c>
      <c r="C18" s="28"/>
      <c r="D18" s="28"/>
      <c r="E18" s="28"/>
      <c r="F18" s="28"/>
      <c r="G18" s="28"/>
      <c r="H18" s="28"/>
      <c r="I18" s="28"/>
      <c r="J18" s="28"/>
    </row>
    <row r="19" spans="1:10" x14ac:dyDescent="0.25">
      <c r="A19" s="158"/>
      <c r="B19" s="28" t="s">
        <v>11</v>
      </c>
      <c r="C19" s="28"/>
      <c r="D19" s="28"/>
      <c r="E19" s="28"/>
      <c r="F19" s="28"/>
      <c r="G19" s="28"/>
      <c r="H19" s="28"/>
      <c r="I19" s="28"/>
      <c r="J19" s="28"/>
    </row>
    <row r="20" spans="1:10" x14ac:dyDescent="0.25">
      <c r="A20" s="159"/>
      <c r="B20" s="28" t="s">
        <v>12</v>
      </c>
      <c r="C20" s="28"/>
      <c r="D20" s="28"/>
      <c r="E20" s="28"/>
      <c r="F20" s="28"/>
      <c r="G20" s="28"/>
      <c r="H20" s="28"/>
      <c r="I20" s="28"/>
      <c r="J20" s="28"/>
    </row>
    <row r="21" spans="1:10" x14ac:dyDescent="0.25">
      <c r="A21" s="157">
        <v>2011</v>
      </c>
      <c r="B21" s="28" t="s">
        <v>19</v>
      </c>
      <c r="C21" s="28"/>
      <c r="D21" s="28"/>
      <c r="E21" s="28"/>
      <c r="F21" s="28"/>
      <c r="G21" s="28"/>
      <c r="H21" s="28"/>
      <c r="I21" s="28"/>
      <c r="J21" s="28"/>
    </row>
    <row r="22" spans="1:10" x14ac:dyDescent="0.25">
      <c r="A22" s="158"/>
      <c r="B22" s="28" t="s">
        <v>2</v>
      </c>
      <c r="C22" s="28"/>
      <c r="D22" s="28"/>
      <c r="E22" s="28"/>
      <c r="F22" s="28"/>
      <c r="G22" s="28"/>
      <c r="H22" s="28"/>
      <c r="I22" s="28"/>
      <c r="J22" s="28"/>
    </row>
    <row r="23" spans="1:10" x14ac:dyDescent="0.25">
      <c r="A23" s="158"/>
      <c r="B23" s="28" t="s">
        <v>3</v>
      </c>
      <c r="C23" s="28"/>
      <c r="D23" s="28"/>
      <c r="E23" s="28"/>
      <c r="F23" s="28"/>
      <c r="G23" s="28"/>
      <c r="H23" s="28"/>
      <c r="I23" s="28"/>
      <c r="J23" s="28"/>
    </row>
    <row r="24" spans="1:10" x14ac:dyDescent="0.25">
      <c r="A24" s="158"/>
      <c r="B24" s="28" t="s">
        <v>4</v>
      </c>
      <c r="C24" s="28"/>
      <c r="D24" s="28"/>
      <c r="E24" s="28"/>
      <c r="F24" s="28"/>
      <c r="G24" s="28"/>
      <c r="H24" s="28"/>
      <c r="I24" s="28"/>
      <c r="J24" s="28"/>
    </row>
    <row r="25" spans="1:10" x14ac:dyDescent="0.25">
      <c r="A25" s="158"/>
      <c r="B25" s="28" t="s">
        <v>5</v>
      </c>
      <c r="C25" s="28"/>
      <c r="D25" s="28"/>
      <c r="E25" s="28"/>
      <c r="F25" s="28"/>
      <c r="G25" s="28"/>
      <c r="H25" s="28"/>
      <c r="I25" s="28"/>
      <c r="J25" s="28"/>
    </row>
    <row r="26" spans="1:10" x14ac:dyDescent="0.25">
      <c r="A26" s="158"/>
      <c r="B26" s="28" t="s">
        <v>6</v>
      </c>
      <c r="C26" s="28"/>
      <c r="D26" s="28"/>
      <c r="E26" s="28"/>
      <c r="F26" s="28"/>
      <c r="G26" s="28"/>
      <c r="H26" s="28"/>
      <c r="I26" s="28"/>
      <c r="J26" s="28"/>
    </row>
    <row r="27" spans="1:10" x14ac:dyDescent="0.25">
      <c r="A27" s="158"/>
      <c r="B27" s="28" t="s">
        <v>7</v>
      </c>
      <c r="C27" s="28"/>
      <c r="D27" s="28"/>
      <c r="E27" s="28"/>
      <c r="F27" s="28"/>
      <c r="G27" s="28"/>
      <c r="H27" s="28"/>
      <c r="I27" s="28"/>
      <c r="J27" s="28"/>
    </row>
    <row r="28" spans="1:10" x14ac:dyDescent="0.25">
      <c r="A28" s="158"/>
      <c r="B28" s="28" t="s">
        <v>20</v>
      </c>
      <c r="C28" s="28"/>
      <c r="D28" s="28"/>
      <c r="E28" s="28"/>
      <c r="F28" s="28"/>
      <c r="G28" s="28"/>
      <c r="H28" s="28"/>
      <c r="I28" s="28"/>
      <c r="J28" s="28"/>
    </row>
    <row r="29" spans="1:10" x14ac:dyDescent="0.25">
      <c r="A29" s="158"/>
      <c r="B29" s="28" t="s">
        <v>9</v>
      </c>
      <c r="C29" s="28"/>
      <c r="D29" s="28"/>
      <c r="E29" s="28"/>
      <c r="F29" s="28"/>
      <c r="G29" s="28"/>
      <c r="H29" s="28"/>
      <c r="I29" s="28"/>
      <c r="J29" s="28"/>
    </row>
    <row r="30" spans="1:10" x14ac:dyDescent="0.25">
      <c r="A30" s="158"/>
      <c r="B30" s="28" t="s">
        <v>10</v>
      </c>
      <c r="C30" s="28"/>
      <c r="D30" s="28"/>
      <c r="E30" s="28"/>
      <c r="F30" s="28"/>
      <c r="G30" s="28"/>
      <c r="H30" s="28"/>
      <c r="I30" s="28"/>
      <c r="J30" s="28"/>
    </row>
    <row r="31" spans="1:10" x14ac:dyDescent="0.25">
      <c r="A31" s="158"/>
      <c r="B31" s="28" t="s">
        <v>11</v>
      </c>
      <c r="C31" s="28"/>
      <c r="D31" s="28"/>
      <c r="E31" s="28"/>
      <c r="F31" s="28"/>
      <c r="G31" s="28"/>
      <c r="H31" s="28"/>
      <c r="I31" s="28"/>
      <c r="J31" s="28"/>
    </row>
    <row r="32" spans="1:10" x14ac:dyDescent="0.25">
      <c r="A32" s="159"/>
      <c r="B32" s="28" t="s">
        <v>12</v>
      </c>
      <c r="C32" s="28"/>
      <c r="D32" s="28"/>
      <c r="E32" s="28"/>
      <c r="F32" s="28"/>
      <c r="G32" s="28"/>
      <c r="H32" s="28"/>
      <c r="I32" s="28"/>
      <c r="J32" s="28"/>
    </row>
    <row r="33" spans="1:10" x14ac:dyDescent="0.25">
      <c r="A33" s="157" t="s">
        <v>52</v>
      </c>
      <c r="B33" s="28" t="s">
        <v>19</v>
      </c>
      <c r="C33" s="28"/>
      <c r="D33" s="28"/>
      <c r="E33" s="28"/>
      <c r="F33" s="28"/>
      <c r="G33" s="28"/>
      <c r="H33" s="28"/>
      <c r="I33" s="28"/>
      <c r="J33" s="28"/>
    </row>
    <row r="34" spans="1:10" x14ac:dyDescent="0.25">
      <c r="A34" s="158"/>
      <c r="B34" s="28" t="s">
        <v>2</v>
      </c>
      <c r="C34" s="28"/>
      <c r="D34" s="28"/>
      <c r="E34" s="28"/>
      <c r="F34" s="28"/>
      <c r="G34" s="28"/>
      <c r="H34" s="28"/>
      <c r="I34" s="28"/>
      <c r="J34" s="28"/>
    </row>
    <row r="35" spans="1:10" x14ac:dyDescent="0.25">
      <c r="A35" s="158"/>
      <c r="B35" s="28" t="s">
        <v>3</v>
      </c>
      <c r="C35" s="28"/>
      <c r="D35" s="28"/>
      <c r="E35" s="28"/>
      <c r="F35" s="28"/>
      <c r="G35" s="28"/>
      <c r="H35" s="28"/>
      <c r="I35" s="28"/>
      <c r="J35" s="28"/>
    </row>
    <row r="36" spans="1:10" x14ac:dyDescent="0.25">
      <c r="A36" s="158"/>
      <c r="B36" s="28" t="s">
        <v>4</v>
      </c>
      <c r="C36" s="28"/>
      <c r="D36" s="28"/>
      <c r="E36" s="28"/>
      <c r="F36" s="28"/>
      <c r="G36" s="28"/>
      <c r="H36" s="28"/>
      <c r="I36" s="28"/>
      <c r="J36" s="28"/>
    </row>
    <row r="37" spans="1:10" x14ac:dyDescent="0.25">
      <c r="A37" s="158"/>
      <c r="B37" s="28" t="s">
        <v>5</v>
      </c>
      <c r="C37" s="28"/>
      <c r="D37" s="28"/>
      <c r="E37" s="28"/>
      <c r="F37" s="28"/>
      <c r="G37" s="28"/>
      <c r="H37" s="28"/>
      <c r="I37" s="28"/>
      <c r="J37" s="28"/>
    </row>
    <row r="38" spans="1:10" x14ac:dyDescent="0.25">
      <c r="A38" s="158"/>
      <c r="B38" s="28" t="s">
        <v>6</v>
      </c>
      <c r="C38" s="28"/>
      <c r="D38" s="28"/>
      <c r="E38" s="28"/>
      <c r="F38" s="28"/>
      <c r="G38" s="28"/>
      <c r="H38" s="28"/>
      <c r="I38" s="28"/>
      <c r="J38" s="28"/>
    </row>
    <row r="39" spans="1:10" x14ac:dyDescent="0.25">
      <c r="A39" s="158"/>
      <c r="B39" s="28" t="s">
        <v>7</v>
      </c>
      <c r="C39" s="28"/>
      <c r="D39" s="28"/>
      <c r="E39" s="28"/>
      <c r="F39" s="28"/>
      <c r="G39" s="28"/>
      <c r="H39" s="28"/>
      <c r="I39" s="28"/>
      <c r="J39" s="28"/>
    </row>
    <row r="40" spans="1:10" x14ac:dyDescent="0.25">
      <c r="A40" s="158"/>
      <c r="B40" s="28" t="s">
        <v>20</v>
      </c>
      <c r="C40" s="28"/>
      <c r="D40" s="28"/>
      <c r="E40" s="28"/>
      <c r="F40" s="28"/>
      <c r="G40" s="28"/>
      <c r="H40" s="28"/>
      <c r="I40" s="28"/>
      <c r="J40" s="28"/>
    </row>
    <row r="41" spans="1:10" x14ac:dyDescent="0.25">
      <c r="A41" s="158"/>
      <c r="B41" s="28" t="s">
        <v>9</v>
      </c>
      <c r="C41" s="28"/>
      <c r="D41" s="28"/>
      <c r="E41" s="28"/>
      <c r="F41" s="28"/>
      <c r="G41" s="28"/>
      <c r="H41" s="28"/>
      <c r="I41" s="28"/>
      <c r="J41" s="28"/>
    </row>
    <row r="42" spans="1:10" x14ac:dyDescent="0.25">
      <c r="A42" s="158"/>
      <c r="B42" s="28" t="s">
        <v>10</v>
      </c>
      <c r="C42" s="28"/>
      <c r="D42" s="28"/>
      <c r="E42" s="28"/>
      <c r="F42" s="28"/>
      <c r="G42" s="28"/>
      <c r="H42" s="28"/>
      <c r="I42" s="28"/>
      <c r="J42" s="28"/>
    </row>
    <row r="43" spans="1:10" x14ac:dyDescent="0.25">
      <c r="A43" s="158"/>
      <c r="B43" s="28" t="s">
        <v>11</v>
      </c>
      <c r="C43" s="28"/>
      <c r="D43" s="28"/>
      <c r="E43" s="28"/>
      <c r="F43" s="28"/>
      <c r="G43" s="28"/>
      <c r="H43" s="28"/>
      <c r="I43" s="28"/>
      <c r="J43" s="28"/>
    </row>
    <row r="44" spans="1:10" x14ac:dyDescent="0.25">
      <c r="A44" s="159"/>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topLeftCell="A4" workbookViewId="0">
      <selection activeCell="I20" sqref="I20"/>
    </sheetView>
  </sheetViews>
  <sheetFormatPr baseColWidth="10" defaultColWidth="11.42578125" defaultRowHeight="15" x14ac:dyDescent="0.25"/>
  <cols>
    <col min="1" max="16384" width="11.42578125" style="30"/>
  </cols>
  <sheetData>
    <row r="1" spans="1:13" s="3" customFormat="1" ht="24.95" customHeight="1" x14ac:dyDescent="0.25">
      <c r="A1" s="111" t="s">
        <v>102</v>
      </c>
      <c r="B1" s="111"/>
      <c r="C1" s="111"/>
      <c r="D1" s="111"/>
      <c r="E1" s="111"/>
      <c r="F1" s="111"/>
      <c r="G1" s="111"/>
      <c r="H1" s="111"/>
      <c r="I1" s="111"/>
      <c r="J1" s="111"/>
      <c r="K1" s="111"/>
      <c r="L1" s="111"/>
      <c r="M1" s="111"/>
    </row>
    <row r="2" spans="1:13" s="3" customFormat="1" ht="23.25" x14ac:dyDescent="0.25">
      <c r="A2" s="52"/>
      <c r="B2" s="52"/>
      <c r="C2" s="52"/>
      <c r="D2" s="52"/>
      <c r="E2" s="52"/>
      <c r="F2" s="52"/>
      <c r="G2" s="52"/>
      <c r="H2" s="52"/>
      <c r="I2" s="52"/>
      <c r="J2" s="52"/>
      <c r="K2" s="4"/>
    </row>
    <row r="3" spans="1:13" s="3" customFormat="1" ht="47.25" customHeight="1" x14ac:dyDescent="0.25">
      <c r="A3" s="112" t="s">
        <v>103</v>
      </c>
      <c r="B3" s="112"/>
      <c r="C3" s="112"/>
      <c r="D3" s="112"/>
      <c r="E3" s="112"/>
      <c r="F3" s="112"/>
      <c r="G3" s="112"/>
      <c r="H3" s="112"/>
      <c r="I3" s="112"/>
      <c r="J3" s="112"/>
      <c r="K3" s="112"/>
      <c r="L3" s="112"/>
      <c r="M3" s="112"/>
    </row>
    <row r="4" spans="1:13" s="3" customFormat="1" ht="20.100000000000001" customHeight="1" x14ac:dyDescent="0.25">
      <c r="A4" s="36"/>
      <c r="B4" s="36"/>
      <c r="C4" s="36"/>
      <c r="D4" s="36"/>
      <c r="E4" s="36"/>
      <c r="F4" s="36"/>
      <c r="G4" s="36"/>
      <c r="H4" s="36"/>
      <c r="I4" s="36"/>
      <c r="J4" s="36"/>
      <c r="K4" s="31"/>
    </row>
    <row r="5" spans="1:13" s="3" customFormat="1" ht="23.25" customHeight="1" x14ac:dyDescent="0.25">
      <c r="A5" s="113" t="s">
        <v>104</v>
      </c>
      <c r="B5" s="113"/>
      <c r="C5" s="113"/>
      <c r="D5" s="113"/>
      <c r="E5" s="113"/>
      <c r="F5" s="113"/>
      <c r="G5" s="113"/>
      <c r="H5" s="113"/>
      <c r="I5" s="113"/>
      <c r="J5" s="113"/>
      <c r="K5" s="113"/>
      <c r="L5" s="113"/>
      <c r="M5" s="113"/>
    </row>
    <row r="6" spans="1:13" s="3" customFormat="1" x14ac:dyDescent="0.25"/>
    <row r="7" spans="1:13" s="3" customFormat="1" ht="63" customHeight="1" x14ac:dyDescent="0.25">
      <c r="A7" s="112" t="s">
        <v>107</v>
      </c>
      <c r="B7" s="112"/>
      <c r="C7" s="112"/>
      <c r="D7" s="112"/>
      <c r="E7" s="112"/>
      <c r="F7" s="112"/>
      <c r="G7" s="112"/>
      <c r="H7" s="112"/>
      <c r="I7" s="112"/>
      <c r="J7" s="112"/>
      <c r="K7" s="112"/>
      <c r="L7" s="112"/>
      <c r="M7" s="112"/>
    </row>
    <row r="8" spans="1:13" s="3" customFormat="1" ht="15.75" thickBot="1" x14ac:dyDescent="0.3"/>
    <row r="9" spans="1:13" s="3" customFormat="1" ht="35.1" customHeight="1" x14ac:dyDescent="0.25">
      <c r="A9" s="114" t="s">
        <v>112</v>
      </c>
      <c r="B9" s="115"/>
      <c r="C9" s="115"/>
      <c r="D9" s="115"/>
      <c r="E9" s="115"/>
      <c r="F9" s="115"/>
      <c r="G9" s="115"/>
      <c r="H9" s="116" t="s">
        <v>105</v>
      </c>
      <c r="I9" s="116"/>
      <c r="J9" s="116"/>
      <c r="K9" s="116"/>
      <c r="L9" s="116"/>
      <c r="M9" s="117"/>
    </row>
    <row r="10" spans="1:13" s="3" customFormat="1" ht="57.75" customHeight="1" thickBot="1" x14ac:dyDescent="0.3">
      <c r="A10" s="37"/>
      <c r="B10" s="118" t="s">
        <v>108</v>
      </c>
      <c r="C10" s="118"/>
      <c r="D10" s="118"/>
      <c r="E10" s="118"/>
      <c r="F10" s="118"/>
      <c r="G10" s="118"/>
      <c r="H10" s="119" t="s">
        <v>106</v>
      </c>
      <c r="I10" s="119"/>
      <c r="J10" s="119"/>
      <c r="K10" s="119"/>
      <c r="L10" s="119"/>
      <c r="M10" s="120"/>
    </row>
    <row r="11" spans="1:13" s="3" customFormat="1" ht="9.9499999999999993" customHeight="1" thickBot="1" x14ac:dyDescent="0.3">
      <c r="A11" s="53"/>
      <c r="B11" s="53"/>
      <c r="C11" s="53"/>
      <c r="D11" s="53"/>
      <c r="E11" s="53"/>
      <c r="F11" s="53"/>
      <c r="H11" s="38"/>
    </row>
    <row r="12" spans="1:13" s="3" customFormat="1" ht="35.1" customHeight="1" x14ac:dyDescent="0.25">
      <c r="A12" s="114" t="s">
        <v>111</v>
      </c>
      <c r="B12" s="115"/>
      <c r="C12" s="115"/>
      <c r="D12" s="115"/>
      <c r="E12" s="115"/>
      <c r="F12" s="115"/>
      <c r="G12" s="115"/>
      <c r="H12" s="116" t="s">
        <v>105</v>
      </c>
      <c r="I12" s="116"/>
      <c r="J12" s="116"/>
      <c r="K12" s="116"/>
      <c r="L12" s="116"/>
      <c r="M12" s="117"/>
    </row>
    <row r="13" spans="1:13" s="3" customFormat="1" ht="35.1" customHeight="1" x14ac:dyDescent="0.25">
      <c r="A13" s="39"/>
      <c r="B13" s="121" t="s">
        <v>109</v>
      </c>
      <c r="C13" s="121"/>
      <c r="D13" s="121"/>
      <c r="E13" s="121"/>
      <c r="F13" s="121"/>
      <c r="G13" s="121"/>
      <c r="H13" s="122" t="s">
        <v>106</v>
      </c>
      <c r="I13" s="122"/>
      <c r="J13" s="122"/>
      <c r="K13" s="122"/>
      <c r="L13" s="122"/>
      <c r="M13" s="123"/>
    </row>
    <row r="14" spans="1:13" s="3" customFormat="1" ht="35.1" customHeight="1" x14ac:dyDescent="0.25">
      <c r="A14" s="39"/>
      <c r="B14" s="121" t="s">
        <v>110</v>
      </c>
      <c r="C14" s="121"/>
      <c r="D14" s="121"/>
      <c r="E14" s="121"/>
      <c r="F14" s="121"/>
      <c r="G14" s="121"/>
      <c r="H14" s="122"/>
      <c r="I14" s="122"/>
      <c r="J14" s="122"/>
      <c r="K14" s="122"/>
      <c r="L14" s="122"/>
      <c r="M14" s="123"/>
    </row>
    <row r="15" spans="1:13" s="3" customFormat="1" ht="35.1" customHeight="1" thickBot="1" x14ac:dyDescent="0.3">
      <c r="A15" s="37"/>
      <c r="B15" s="124" t="s">
        <v>51</v>
      </c>
      <c r="C15" s="124"/>
      <c r="D15" s="124"/>
      <c r="E15" s="124"/>
      <c r="F15" s="124"/>
      <c r="G15" s="124"/>
      <c r="H15" s="119"/>
      <c r="I15" s="119"/>
      <c r="J15" s="119"/>
      <c r="K15" s="119"/>
      <c r="L15" s="119"/>
      <c r="M15" s="120"/>
    </row>
  </sheetData>
  <sheetProtection sheet="1" objects="1" scenarios="1"/>
  <mergeCells count="14">
    <mergeCell ref="B10:G10"/>
    <mergeCell ref="H10:M10"/>
    <mergeCell ref="A12:G12"/>
    <mergeCell ref="H12:M12"/>
    <mergeCell ref="B13:G13"/>
    <mergeCell ref="H13:M15"/>
    <mergeCell ref="B15:G15"/>
    <mergeCell ref="B14:G14"/>
    <mergeCell ref="A1:M1"/>
    <mergeCell ref="A3:M3"/>
    <mergeCell ref="A5:M5"/>
    <mergeCell ref="A7:M7"/>
    <mergeCell ref="A9:G9"/>
    <mergeCell ref="H9:M9"/>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I9" sqref="I9"/>
    </sheetView>
  </sheetViews>
  <sheetFormatPr baseColWidth="10" defaultColWidth="11.42578125" defaultRowHeight="15" x14ac:dyDescent="0.25"/>
  <cols>
    <col min="1" max="1" width="11.42578125" style="5"/>
    <col min="2" max="2" width="23.28515625" style="5" customWidth="1"/>
    <col min="3" max="3" width="18.42578125" style="5" customWidth="1"/>
    <col min="4" max="4" width="16.5703125" style="6" customWidth="1"/>
    <col min="5" max="5" width="11.42578125" style="6"/>
    <col min="6" max="6" width="10.140625" style="6" customWidth="1"/>
    <col min="7" max="7" width="11.42578125" style="6"/>
    <col min="8" max="16384" width="11.42578125" style="5"/>
  </cols>
  <sheetData>
    <row r="1" spans="1:7" x14ac:dyDescent="0.25">
      <c r="B1" s="128" t="s">
        <v>48</v>
      </c>
      <c r="C1" s="128"/>
      <c r="D1" s="128"/>
    </row>
    <row r="3" spans="1:7" s="7" customFormat="1" x14ac:dyDescent="0.25">
      <c r="B3" s="8" t="s">
        <v>38</v>
      </c>
      <c r="C3" s="8" t="s">
        <v>48</v>
      </c>
      <c r="D3" s="8" t="s">
        <v>39</v>
      </c>
      <c r="E3" s="9"/>
      <c r="F3" s="9"/>
      <c r="G3" s="9"/>
    </row>
    <row r="4" spans="1:7" s="7" customFormat="1" x14ac:dyDescent="0.25">
      <c r="B4" s="2" t="s">
        <v>132</v>
      </c>
      <c r="C4" s="12">
        <v>5.57E-2</v>
      </c>
      <c r="D4" s="12" t="s">
        <v>113</v>
      </c>
      <c r="E4" s="13"/>
      <c r="F4" s="13"/>
      <c r="G4" s="9"/>
    </row>
    <row r="5" spans="1:7" ht="15.75" customHeight="1" x14ac:dyDescent="0.25"/>
    <row r="6" spans="1:7" ht="15.75" customHeight="1" x14ac:dyDescent="0.25"/>
    <row r="7" spans="1:7" ht="15.75" customHeight="1" x14ac:dyDescent="0.25"/>
    <row r="8" spans="1:7" x14ac:dyDescent="0.25">
      <c r="A8" s="10"/>
      <c r="B8" s="11" t="s">
        <v>37</v>
      </c>
      <c r="C8" s="125" t="s">
        <v>133</v>
      </c>
      <c r="D8" s="125"/>
      <c r="E8" s="125"/>
      <c r="F8" s="125"/>
    </row>
    <row r="9" spans="1:7" x14ac:dyDescent="0.25">
      <c r="A9" s="10"/>
      <c r="B9" s="11" t="s">
        <v>131</v>
      </c>
      <c r="C9" s="126" t="s">
        <v>134</v>
      </c>
      <c r="D9" s="125"/>
      <c r="E9" s="125"/>
      <c r="F9" s="125"/>
    </row>
    <row r="10" spans="1:7" x14ac:dyDescent="0.25">
      <c r="A10" s="10"/>
      <c r="B10" s="11" t="s">
        <v>130</v>
      </c>
      <c r="C10" s="127" t="s">
        <v>135</v>
      </c>
      <c r="D10" s="125"/>
      <c r="E10" s="125"/>
      <c r="F10" s="125"/>
    </row>
    <row r="29" spans="1:1" x14ac:dyDescent="0.25"/>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topLeftCell="A4" zoomScale="73" zoomScaleNormal="73" workbookViewId="0">
      <selection activeCell="I21" sqref="I21:L21"/>
    </sheetView>
  </sheetViews>
  <sheetFormatPr baseColWidth="10" defaultColWidth="11.42578125" defaultRowHeight="15" x14ac:dyDescent="0.25"/>
  <cols>
    <col min="1" max="16384" width="11.42578125" style="75"/>
  </cols>
  <sheetData>
    <row r="3" spans="1:12" x14ac:dyDescent="0.25">
      <c r="A3" s="74"/>
    </row>
    <row r="9" spans="1:12" ht="23.25" x14ac:dyDescent="0.25">
      <c r="F9" s="101"/>
      <c r="G9" s="101"/>
    </row>
    <row r="11" spans="1:12" ht="30" customHeight="1" x14ac:dyDescent="0.25">
      <c r="F11" s="133" t="s">
        <v>27</v>
      </c>
      <c r="G11" s="133"/>
      <c r="H11" s="134" t="s">
        <v>136</v>
      </c>
      <c r="I11" s="134"/>
      <c r="J11" s="134"/>
      <c r="K11" s="134"/>
      <c r="L11" s="134"/>
    </row>
    <row r="12" spans="1:12" ht="23.25" x14ac:dyDescent="0.25">
      <c r="F12" s="76"/>
      <c r="G12" s="77"/>
      <c r="I12" s="132"/>
      <c r="J12" s="132"/>
      <c r="K12" s="132"/>
      <c r="L12" s="132"/>
    </row>
    <row r="13" spans="1:12" ht="30" customHeight="1" x14ac:dyDescent="0.25">
      <c r="F13" s="129" t="s">
        <v>35</v>
      </c>
      <c r="G13" s="129"/>
      <c r="H13" s="129"/>
      <c r="I13" s="130">
        <v>1</v>
      </c>
      <c r="J13" s="130"/>
      <c r="K13" s="130"/>
      <c r="L13" s="130"/>
    </row>
    <row r="14" spans="1:12" ht="30" customHeight="1" x14ac:dyDescent="0.25">
      <c r="F14" s="129" t="s">
        <v>36</v>
      </c>
      <c r="G14" s="129"/>
      <c r="H14" s="129"/>
      <c r="I14" s="130">
        <v>1</v>
      </c>
      <c r="J14" s="130"/>
      <c r="K14" s="130"/>
      <c r="L14" s="130"/>
    </row>
    <row r="15" spans="1:12" ht="30" customHeight="1" x14ac:dyDescent="0.25">
      <c r="F15" s="78"/>
      <c r="G15" s="78"/>
      <c r="H15" s="78"/>
      <c r="I15" s="131"/>
      <c r="J15" s="131"/>
      <c r="K15" s="131"/>
      <c r="L15" s="131"/>
    </row>
    <row r="16" spans="1:12" ht="30" customHeight="1" x14ac:dyDescent="0.25">
      <c r="F16" s="129" t="s">
        <v>28</v>
      </c>
      <c r="G16" s="129"/>
      <c r="H16" s="129"/>
      <c r="I16" s="130" t="s">
        <v>137</v>
      </c>
      <c r="J16" s="130"/>
      <c r="K16" s="130"/>
      <c r="L16" s="130"/>
    </row>
    <row r="17" spans="6:12" ht="30" customHeight="1" x14ac:dyDescent="0.25">
      <c r="F17" s="129" t="s">
        <v>29</v>
      </c>
      <c r="G17" s="129"/>
      <c r="H17" s="129"/>
      <c r="I17" s="130" t="s">
        <v>138</v>
      </c>
      <c r="J17" s="130"/>
      <c r="K17" s="130"/>
      <c r="L17" s="130"/>
    </row>
    <row r="18" spans="6:12" ht="18.75" x14ac:dyDescent="0.25">
      <c r="F18" s="79"/>
      <c r="G18" s="79"/>
      <c r="H18" s="79"/>
      <c r="I18" s="131"/>
      <c r="J18" s="131"/>
      <c r="K18" s="131"/>
      <c r="L18" s="131"/>
    </row>
    <row r="19" spans="6:12" ht="30" customHeight="1" x14ac:dyDescent="0.25">
      <c r="F19" s="129" t="s">
        <v>30</v>
      </c>
      <c r="G19" s="129"/>
      <c r="H19" s="129"/>
      <c r="I19" s="130" t="s">
        <v>139</v>
      </c>
      <c r="J19" s="130"/>
      <c r="K19" s="130"/>
      <c r="L19" s="130"/>
    </row>
    <row r="20" spans="6:12" ht="30" customHeight="1" x14ac:dyDescent="0.25">
      <c r="F20" s="129" t="s">
        <v>29</v>
      </c>
      <c r="G20" s="129"/>
      <c r="H20" s="129"/>
      <c r="I20" s="130" t="s">
        <v>140</v>
      </c>
      <c r="J20" s="130"/>
      <c r="K20" s="130"/>
      <c r="L20" s="130"/>
    </row>
    <row r="21" spans="6:12" ht="30" customHeight="1" x14ac:dyDescent="0.25">
      <c r="F21" s="129" t="s">
        <v>31</v>
      </c>
      <c r="G21" s="129"/>
      <c r="H21" s="129"/>
      <c r="I21" s="130" t="s">
        <v>141</v>
      </c>
      <c r="J21" s="130"/>
      <c r="K21" s="130"/>
      <c r="L21" s="130"/>
    </row>
    <row r="22" spans="6:12" ht="30" customHeight="1" x14ac:dyDescent="0.25">
      <c r="F22" s="129" t="s">
        <v>34</v>
      </c>
      <c r="G22" s="129"/>
      <c r="H22" s="129"/>
      <c r="I22" s="136" t="s">
        <v>142</v>
      </c>
      <c r="J22" s="130"/>
      <c r="K22" s="130"/>
      <c r="L22" s="130"/>
    </row>
    <row r="23" spans="6:12" ht="23.25" x14ac:dyDescent="0.25">
      <c r="G23" s="80"/>
      <c r="I23" s="131"/>
      <c r="J23" s="131"/>
      <c r="K23" s="131"/>
      <c r="L23" s="131"/>
    </row>
    <row r="24" spans="6:12" ht="30" customHeight="1" x14ac:dyDescent="0.25">
      <c r="F24" s="129" t="s">
        <v>49</v>
      </c>
      <c r="G24" s="129"/>
      <c r="H24" s="129"/>
      <c r="I24" s="129"/>
      <c r="J24" s="135" t="s">
        <v>143</v>
      </c>
      <c r="K24" s="135"/>
      <c r="L24" s="135"/>
    </row>
    <row r="26" spans="6:12" x14ac:dyDescent="0.25">
      <c r="F26" s="74"/>
    </row>
  </sheetData>
  <protectedRanges>
    <protectedRange sqref="I11:L22" name="Rango1"/>
  </protectedRanges>
  <mergeCells count="25">
    <mergeCell ref="F24:I24"/>
    <mergeCell ref="J24:L24"/>
    <mergeCell ref="F20:H20"/>
    <mergeCell ref="I20:L20"/>
    <mergeCell ref="F21:H21"/>
    <mergeCell ref="I21:L21"/>
    <mergeCell ref="F22:H22"/>
    <mergeCell ref="I22:L22"/>
    <mergeCell ref="I23:L23"/>
    <mergeCell ref="F9:G9"/>
    <mergeCell ref="I12:L12"/>
    <mergeCell ref="F13:H13"/>
    <mergeCell ref="I13:L13"/>
    <mergeCell ref="F16:H16"/>
    <mergeCell ref="I16:L16"/>
    <mergeCell ref="F14:H14"/>
    <mergeCell ref="F11:G11"/>
    <mergeCell ref="I14:L14"/>
    <mergeCell ref="I15:L15"/>
    <mergeCell ref="H11:L11"/>
    <mergeCell ref="F17:H17"/>
    <mergeCell ref="I17:L17"/>
    <mergeCell ref="I18:L18"/>
    <mergeCell ref="F19:H19"/>
    <mergeCell ref="I19:L19"/>
  </mergeCells>
  <hyperlinks>
    <hyperlink ref="I22" r:id="rId1" xr:uid="{0C8072CE-8703-4A34-8217-7569554D95F0}"/>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topLeftCell="A19" zoomScale="80" zoomScaleNormal="80" workbookViewId="0">
      <selection activeCell="L29" sqref="L29"/>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t="s">
        <v>140</v>
      </c>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t="s">
        <v>144</v>
      </c>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v>2019</v>
      </c>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t="s">
        <v>146</v>
      </c>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t="s">
        <v>139</v>
      </c>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v>44871</v>
      </c>
      <c r="C14" s="1">
        <v>590.16</v>
      </c>
      <c r="D14" s="44">
        <v>6265720</v>
      </c>
      <c r="E14" s="1">
        <v>160</v>
      </c>
      <c r="F14" s="1">
        <v>5500</v>
      </c>
      <c r="G14" s="40">
        <f>IF(B14=0,"",B14/E14)</f>
        <v>280.44375000000002</v>
      </c>
      <c r="H14" s="40">
        <f>IF(B14=0,"",B14/F14)</f>
        <v>8.1583636363636369</v>
      </c>
      <c r="I14" s="40">
        <f>IF(B14=0,"",B14*'3-Factor de emisión'!$C$4)</f>
        <v>2499.3146999999999</v>
      </c>
      <c r="J14" s="95">
        <f>IF(I14="","",I14/1000)</f>
        <v>2.4993146999999998</v>
      </c>
    </row>
    <row r="15" spans="1:21" ht="20.100000000000001" customHeight="1" x14ac:dyDescent="0.25">
      <c r="A15" s="24" t="s">
        <v>2</v>
      </c>
      <c r="B15" s="1">
        <v>41367</v>
      </c>
      <c r="C15" s="1">
        <v>552.53</v>
      </c>
      <c r="D15" s="44">
        <v>5819975</v>
      </c>
      <c r="E15" s="1">
        <v>160</v>
      </c>
      <c r="F15" s="1">
        <v>5500</v>
      </c>
      <c r="G15" s="40">
        <f t="shared" ref="G15:G25" si="0">IF(B15=0,"",B15/E15)</f>
        <v>258.54374999999999</v>
      </c>
      <c r="H15" s="40">
        <f t="shared" ref="H15:H25" si="1">IF(B15=0,"",B15/F15)</f>
        <v>7.5212727272727271</v>
      </c>
      <c r="I15" s="40">
        <f>IF(B15=0,"",B15*'3-Factor de emisión'!$C$4)</f>
        <v>2304.1419000000001</v>
      </c>
      <c r="J15" s="95">
        <f t="shared" ref="J15:J25" si="2">IF(I15="","",I15/1000)</f>
        <v>2.3041419000000003</v>
      </c>
    </row>
    <row r="16" spans="1:21" ht="20.100000000000001" customHeight="1" x14ac:dyDescent="0.25">
      <c r="A16" s="24" t="s">
        <v>3</v>
      </c>
      <c r="B16" s="1">
        <v>36579</v>
      </c>
      <c r="C16" s="1">
        <v>460.99</v>
      </c>
      <c r="D16" s="44">
        <v>5065440</v>
      </c>
      <c r="E16" s="1">
        <v>160</v>
      </c>
      <c r="F16" s="1">
        <v>5500</v>
      </c>
      <c r="G16" s="40">
        <f t="shared" si="0"/>
        <v>228.61875000000001</v>
      </c>
      <c r="H16" s="40">
        <f t="shared" si="1"/>
        <v>6.6507272727272726</v>
      </c>
      <c r="I16" s="40">
        <f>IF(B16=0,"",B16*'3-Factor de emisión'!$C$4)</f>
        <v>2037.4503</v>
      </c>
      <c r="J16" s="95">
        <f t="shared" si="2"/>
        <v>2.0374503000000002</v>
      </c>
    </row>
    <row r="17" spans="1:10" ht="20.100000000000001" customHeight="1" x14ac:dyDescent="0.25">
      <c r="A17" s="24" t="s">
        <v>4</v>
      </c>
      <c r="B17" s="1">
        <v>33061</v>
      </c>
      <c r="C17" s="1">
        <v>488.16</v>
      </c>
      <c r="D17" s="44">
        <v>5801345</v>
      </c>
      <c r="E17" s="1">
        <v>160</v>
      </c>
      <c r="F17" s="1">
        <v>5500</v>
      </c>
      <c r="G17" s="40">
        <f t="shared" si="0"/>
        <v>206.63124999999999</v>
      </c>
      <c r="H17" s="40">
        <f t="shared" si="1"/>
        <v>6.0110909090909095</v>
      </c>
      <c r="I17" s="40">
        <f>IF(B17=0,"",B17*'3-Factor de emisión'!$C$4)</f>
        <v>1841.4976999999999</v>
      </c>
      <c r="J17" s="95">
        <f t="shared" si="2"/>
        <v>1.8414976999999999</v>
      </c>
    </row>
    <row r="18" spans="1:10" ht="20.100000000000001" customHeight="1" x14ac:dyDescent="0.25">
      <c r="A18" s="24" t="s">
        <v>5</v>
      </c>
      <c r="B18" s="1">
        <v>38133</v>
      </c>
      <c r="C18" s="1">
        <v>468.38</v>
      </c>
      <c r="D18" s="44">
        <v>5858965</v>
      </c>
      <c r="E18" s="1">
        <v>160</v>
      </c>
      <c r="F18" s="1">
        <v>5500</v>
      </c>
      <c r="G18" s="40">
        <f t="shared" si="0"/>
        <v>238.33125000000001</v>
      </c>
      <c r="H18" s="40">
        <f t="shared" si="1"/>
        <v>6.933272727272727</v>
      </c>
      <c r="I18" s="40">
        <f>IF(B18=0,"",B18*'3-Factor de emisión'!$C$4)</f>
        <v>2124.0081</v>
      </c>
      <c r="J18" s="95">
        <f t="shared" si="2"/>
        <v>2.1240081000000002</v>
      </c>
    </row>
    <row r="19" spans="1:10" ht="20.100000000000001" customHeight="1" x14ac:dyDescent="0.25">
      <c r="A19" s="24" t="s">
        <v>6</v>
      </c>
      <c r="B19" s="1">
        <v>34956</v>
      </c>
      <c r="C19" s="1">
        <v>482.88</v>
      </c>
      <c r="D19" s="44">
        <v>5815245</v>
      </c>
      <c r="E19" s="1">
        <v>160</v>
      </c>
      <c r="F19" s="1">
        <v>5500</v>
      </c>
      <c r="G19" s="40">
        <f t="shared" si="0"/>
        <v>218.47499999999999</v>
      </c>
      <c r="H19" s="40">
        <f t="shared" si="1"/>
        <v>6.3556363636363633</v>
      </c>
      <c r="I19" s="40">
        <f>IF(B19=0,"",B19*'3-Factor de emisión'!$C$4)</f>
        <v>1947.0491999999999</v>
      </c>
      <c r="J19" s="95">
        <f t="shared" si="2"/>
        <v>1.9470491999999999</v>
      </c>
    </row>
    <row r="20" spans="1:10" ht="20.100000000000001" customHeight="1" x14ac:dyDescent="0.25">
      <c r="A20" s="24" t="s">
        <v>7</v>
      </c>
      <c r="B20" s="1">
        <v>41910</v>
      </c>
      <c r="C20" s="1">
        <v>579.26</v>
      </c>
      <c r="D20" s="44">
        <v>6209178</v>
      </c>
      <c r="E20" s="1">
        <v>160</v>
      </c>
      <c r="F20" s="1">
        <v>5500</v>
      </c>
      <c r="G20" s="40">
        <f t="shared" si="0"/>
        <v>261.9375</v>
      </c>
      <c r="H20" s="40">
        <f t="shared" si="1"/>
        <v>7.62</v>
      </c>
      <c r="I20" s="40">
        <f>IF(B20=0,"",B20*'3-Factor de emisión'!$C$4)</f>
        <v>2334.3870000000002</v>
      </c>
      <c r="J20" s="95">
        <f t="shared" si="2"/>
        <v>2.334387</v>
      </c>
    </row>
    <row r="21" spans="1:10" ht="20.100000000000001" customHeight="1" x14ac:dyDescent="0.25">
      <c r="A21" s="24" t="s">
        <v>8</v>
      </c>
      <c r="B21" s="1">
        <v>41546</v>
      </c>
      <c r="C21" s="1">
        <v>561.02</v>
      </c>
      <c r="D21" s="44">
        <v>6309348</v>
      </c>
      <c r="E21" s="1">
        <v>160</v>
      </c>
      <c r="F21" s="1">
        <v>5500</v>
      </c>
      <c r="G21" s="40">
        <f t="shared" si="0"/>
        <v>259.66250000000002</v>
      </c>
      <c r="H21" s="40">
        <f t="shared" si="1"/>
        <v>7.5538181818181815</v>
      </c>
      <c r="I21" s="40">
        <f>IF(B21=0,"",B21*'3-Factor de emisión'!$C$4)</f>
        <v>2314.1122</v>
      </c>
      <c r="J21" s="95">
        <f t="shared" si="2"/>
        <v>2.3141121999999998</v>
      </c>
    </row>
    <row r="22" spans="1:10" ht="20.100000000000001" customHeight="1" x14ac:dyDescent="0.25">
      <c r="A22" s="24" t="s">
        <v>145</v>
      </c>
      <c r="B22" s="1">
        <v>46504</v>
      </c>
      <c r="C22" s="1">
        <v>602.54</v>
      </c>
      <c r="D22" s="44">
        <v>6487233</v>
      </c>
      <c r="E22" s="1">
        <v>160</v>
      </c>
      <c r="F22" s="1">
        <v>5500</v>
      </c>
      <c r="G22" s="40">
        <f t="shared" si="0"/>
        <v>290.64999999999998</v>
      </c>
      <c r="H22" s="40">
        <f t="shared" si="1"/>
        <v>8.4552727272727264</v>
      </c>
      <c r="I22" s="40">
        <f>IF(B22=0,"",B22*'3-Factor de emisión'!$C$4)</f>
        <v>2590.2728000000002</v>
      </c>
      <c r="J22" s="95">
        <f t="shared" si="2"/>
        <v>2.5902728000000002</v>
      </c>
    </row>
    <row r="23" spans="1:10" ht="20.100000000000001" customHeight="1" x14ac:dyDescent="0.25">
      <c r="A23" s="24" t="s">
        <v>10</v>
      </c>
      <c r="B23" s="1">
        <v>47394</v>
      </c>
      <c r="C23" s="1">
        <v>570.86</v>
      </c>
      <c r="D23" s="44">
        <v>6684424</v>
      </c>
      <c r="E23" s="1">
        <v>160</v>
      </c>
      <c r="F23" s="1">
        <v>5500</v>
      </c>
      <c r="G23" s="40">
        <f t="shared" si="0"/>
        <v>296.21249999999998</v>
      </c>
      <c r="H23" s="40">
        <f t="shared" si="1"/>
        <v>8.6170909090909085</v>
      </c>
      <c r="I23" s="40">
        <f>IF(B23=0,"",B23*'3-Factor de emisión'!$C$4)</f>
        <v>2639.8458000000001</v>
      </c>
      <c r="J23" s="95">
        <f t="shared" si="2"/>
        <v>2.6398458000000002</v>
      </c>
    </row>
    <row r="24" spans="1:10" ht="20.100000000000001" customHeight="1" x14ac:dyDescent="0.25">
      <c r="A24" s="24" t="s">
        <v>11</v>
      </c>
      <c r="B24" s="1">
        <v>48784</v>
      </c>
      <c r="C24" s="1">
        <v>427.79</v>
      </c>
      <c r="D24" s="44">
        <v>6900340</v>
      </c>
      <c r="E24" s="1">
        <v>160</v>
      </c>
      <c r="F24" s="1">
        <v>5500</v>
      </c>
      <c r="G24" s="40">
        <f t="shared" si="0"/>
        <v>304.89999999999998</v>
      </c>
      <c r="H24" s="40">
        <f t="shared" si="1"/>
        <v>8.8698181818181823</v>
      </c>
      <c r="I24" s="40">
        <f>IF(B24=0,"",B24*'3-Factor de emisión'!$C$4)</f>
        <v>2717.2687999999998</v>
      </c>
      <c r="J24" s="95">
        <f t="shared" si="2"/>
        <v>2.7172687999999998</v>
      </c>
    </row>
    <row r="25" spans="1:10" ht="20.100000000000001" customHeight="1" x14ac:dyDescent="0.25">
      <c r="A25" s="24" t="s">
        <v>12</v>
      </c>
      <c r="B25" s="1">
        <v>39610</v>
      </c>
      <c r="C25" s="1">
        <v>348.61</v>
      </c>
      <c r="D25" s="44">
        <v>7000421</v>
      </c>
      <c r="E25" s="1">
        <v>160</v>
      </c>
      <c r="F25" s="1">
        <v>5500</v>
      </c>
      <c r="G25" s="40">
        <f t="shared" si="0"/>
        <v>247.5625</v>
      </c>
      <c r="H25" s="40">
        <f t="shared" si="1"/>
        <v>7.2018181818181821</v>
      </c>
      <c r="I25" s="40">
        <f>IF(B25=0,"",B25*'3-Factor de emisión'!$C$4)</f>
        <v>2206.277</v>
      </c>
      <c r="J25" s="95">
        <f t="shared" si="2"/>
        <v>2.206277</v>
      </c>
    </row>
    <row r="26" spans="1:10" s="86" customFormat="1" x14ac:dyDescent="0.25">
      <c r="A26" s="57" t="s">
        <v>22</v>
      </c>
      <c r="B26" s="41">
        <f>IF(SUM(B14:B25)=0,"",SUM(B14:B25))</f>
        <v>494715</v>
      </c>
      <c r="C26" s="32">
        <f>IF(MAX(C14:C25)=0,"",MAX(C14:C25))</f>
        <v>602.54</v>
      </c>
      <c r="D26" s="45">
        <f t="shared" ref="D26" si="3">IF(SUM(D14:D25)=0,"",SUM(D14:D25))</f>
        <v>74217634</v>
      </c>
      <c r="E26" s="33" t="s">
        <v>101</v>
      </c>
      <c r="F26" s="33" t="s">
        <v>101</v>
      </c>
      <c r="G26" s="50" t="s">
        <v>101</v>
      </c>
      <c r="H26" s="50" t="s">
        <v>101</v>
      </c>
      <c r="I26" s="51">
        <f t="shared" ref="I26:J26" si="4">IF(SUM(I14:I25)=0,"",SUM(I14:I25))</f>
        <v>27555.625500000002</v>
      </c>
      <c r="J26" s="51">
        <f t="shared" si="4"/>
        <v>27.555625499999998</v>
      </c>
    </row>
    <row r="27" spans="1:10" s="86" customFormat="1" x14ac:dyDescent="0.25">
      <c r="A27" s="57" t="s">
        <v>26</v>
      </c>
      <c r="B27" s="41">
        <f>IF(SUM(B14:B25)=0,"",AVERAGE(B14:B25))</f>
        <v>41226.25</v>
      </c>
      <c r="C27" s="32">
        <f t="shared" ref="C27:J27" si="5">IF(SUM(C14:C25)=0,"",AVERAGE(C14:C25))</f>
        <v>511.09833333333336</v>
      </c>
      <c r="D27" s="45">
        <f t="shared" si="5"/>
        <v>6184802.833333333</v>
      </c>
      <c r="E27" s="48">
        <f t="shared" si="5"/>
        <v>160</v>
      </c>
      <c r="F27" s="32">
        <f t="shared" si="5"/>
        <v>5500</v>
      </c>
      <c r="G27" s="51">
        <f t="shared" si="5"/>
        <v>257.6640625</v>
      </c>
      <c r="H27" s="51">
        <f t="shared" si="5"/>
        <v>7.4956818181818186</v>
      </c>
      <c r="I27" s="51">
        <f t="shared" si="5"/>
        <v>2296.3021250000002</v>
      </c>
      <c r="J27" s="99">
        <f t="shared" si="5"/>
        <v>2.296302125</v>
      </c>
    </row>
    <row r="30" spans="1:10" ht="18.75" x14ac:dyDescent="0.25">
      <c r="A30" s="137" t="s">
        <v>42</v>
      </c>
      <c r="B30" s="137"/>
      <c r="C30" s="137"/>
      <c r="D30" s="137"/>
      <c r="E30" s="137"/>
      <c r="F30" s="137"/>
      <c r="G30" s="137"/>
      <c r="H30" s="137"/>
      <c r="I30" s="137"/>
    </row>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sheetData>
  <mergeCells count="19">
    <mergeCell ref="D7:I7"/>
    <mergeCell ref="A11:J11"/>
    <mergeCell ref="G12:J12"/>
    <mergeCell ref="A1:I1"/>
    <mergeCell ref="D12:D13"/>
    <mergeCell ref="E12:E13"/>
    <mergeCell ref="D4:I4"/>
    <mergeCell ref="A30:I30"/>
    <mergeCell ref="D8:I8"/>
    <mergeCell ref="A3:C3"/>
    <mergeCell ref="A4:C4"/>
    <mergeCell ref="A5:C5"/>
    <mergeCell ref="F12:F13"/>
    <mergeCell ref="A12:A13"/>
    <mergeCell ref="B12:B13"/>
    <mergeCell ref="C12:C13"/>
    <mergeCell ref="D3:I3"/>
    <mergeCell ref="D5:I5"/>
    <mergeCell ref="D6:I6"/>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44"/>
      <c r="E4" s="144"/>
      <c r="F4" s="144"/>
      <c r="G4" s="144"/>
      <c r="H4" s="144"/>
      <c r="I4" s="144"/>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285156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45"/>
      <c r="F4" s="145"/>
      <c r="G4" s="145"/>
      <c r="H4" s="145"/>
      <c r="I4" s="145"/>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Jaqueline Cubillo</cp:lastModifiedBy>
  <cp:lastPrinted>2013-05-15T17:34:50Z</cp:lastPrinted>
  <dcterms:created xsi:type="dcterms:W3CDTF">2009-10-20T13:50:35Z</dcterms:created>
  <dcterms:modified xsi:type="dcterms:W3CDTF">2020-02-07T16:18:01Z</dcterms:modified>
</cp:coreProperties>
</file>