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233.xml" ContentType="application/vnd.openxmlformats-officedocument.drawingml.chart+xml"/>
  <Override PartName="/xl/charts/chart232.xml" ContentType="application/vnd.openxmlformats-officedocument.drawingml.chart+xml"/>
  <Override PartName="/xl/charts/chart231.xml" ContentType="application/vnd.openxmlformats-officedocument.drawingml.chart+xml"/>
  <Override PartName="/xl/charts/chart230.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40.xml" ContentType="application/vnd.openxmlformats-officedocument.drawingml.chart+xml"/>
  <Override PartName="/xl/charts/chart239.xml" ContentType="application/vnd.openxmlformats-officedocument.drawingml.chart+xml"/>
  <Override PartName="/xl/charts/chart238.xml" ContentType="application/vnd.openxmlformats-officedocument.drawingml.chart+xml"/>
  <Override PartName="/xl/charts/chart237.xml" ContentType="application/vnd.openxmlformats-officedocument.drawingml.chart+xml"/>
  <Override PartName="/xl/charts/chart229.xml" ContentType="application/vnd.openxmlformats-officedocument.drawingml.chart+xml"/>
  <Override PartName="/xl/charts/chart228.xml" ContentType="application/vnd.openxmlformats-officedocument.drawingml.chart+xml"/>
  <Override PartName="/xl/charts/chart227.xml" ContentType="application/vnd.openxmlformats-officedocument.drawingml.chart+xml"/>
  <Override PartName="/xl/charts/chart219.xml" ContentType="application/vnd.openxmlformats-officedocument.drawingml.chart+xml"/>
  <Override PartName="/xl/charts/chart218.xml" ContentType="application/vnd.openxmlformats-officedocument.drawingml.chart+xml"/>
  <Override PartName="/xl/charts/chart217.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6.xml" ContentType="application/vnd.openxmlformats-officedocument.drawingml.chart+xml"/>
  <Override PartName="/xl/charts/chart225.xml" ContentType="application/vnd.openxmlformats-officedocument.drawingml.chart+xml"/>
  <Override PartName="/xl/charts/chart224.xml" ContentType="application/vnd.openxmlformats-officedocument.drawingml.chart+xml"/>
  <Override PartName="/xl/charts/chart223.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61.xml" ContentType="application/vnd.openxmlformats-officedocument.drawingml.chart+xml"/>
  <Override PartName="/xl/charts/chart260.xml" ContentType="application/vnd.openxmlformats-officedocument.drawingml.chart+xml"/>
  <Override PartName="/xl/charts/chart259.xml" ContentType="application/vnd.openxmlformats-officedocument.drawingml.chart+xml"/>
  <Override PartName="/xl/charts/chart258.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8.xml" ContentType="application/vnd.openxmlformats-officedocument.drawingml.chart+xml"/>
  <Override PartName="/xl/charts/chart267.xml" ContentType="application/vnd.openxmlformats-officedocument.drawingml.chart+xml"/>
  <Override PartName="/xl/charts/chart266.xml" ContentType="application/vnd.openxmlformats-officedocument.drawingml.chart+xml"/>
  <Override PartName="/xl/charts/chart265.xml" ContentType="application/vnd.openxmlformats-officedocument.drawingml.chart+xml"/>
  <Override PartName="/xl/charts/chart257.xml" ContentType="application/vnd.openxmlformats-officedocument.drawingml.chart+xml"/>
  <Override PartName="/xl/charts/chart256.xml" ContentType="application/vnd.openxmlformats-officedocument.drawingml.chart+xml"/>
  <Override PartName="/xl/charts/chart255.xml" ContentType="application/vnd.openxmlformats-officedocument.drawingml.chart+xml"/>
  <Override PartName="/xl/charts/chart247.xml" ContentType="application/vnd.openxmlformats-officedocument.drawingml.chart+xml"/>
  <Override PartName="/xl/charts/chart246.xml" ContentType="application/vnd.openxmlformats-officedocument.drawingml.chart+xml"/>
  <Override PartName="/xl/charts/chart245.xml" ContentType="application/vnd.openxmlformats-officedocument.drawingml.chart+xml"/>
  <Override PartName="/xl/charts/chart244.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4.xml" ContentType="application/vnd.openxmlformats-officedocument.drawingml.chart+xml"/>
  <Override PartName="/xl/charts/chart253.xml" ContentType="application/vnd.openxmlformats-officedocument.drawingml.chart+xml"/>
  <Override PartName="/xl/charts/chart252.xml" ContentType="application/vnd.openxmlformats-officedocument.drawingml.chart+xml"/>
  <Override PartName="/xl/charts/chart251.xml" ContentType="application/vnd.openxmlformats-officedocument.drawingml.chart+xml"/>
  <Override PartName="/xl/drawings/drawing12.xml" ContentType="application/vnd.openxmlformats-officedocument.drawing+xml"/>
  <Override PartName="/xl/charts/chart216.xml" ContentType="application/vnd.openxmlformats-officedocument.drawingml.chart+xml"/>
  <Override PartName="/xl/charts/chart215.xml" ContentType="application/vnd.openxmlformats-officedocument.drawingml.chart+xml"/>
  <Override PartName="/xl/charts/chart180.xml" ContentType="application/vnd.openxmlformats-officedocument.drawingml.chart+xml"/>
  <Override PartName="/xl/charts/chart179.xml" ContentType="application/vnd.openxmlformats-officedocument.drawingml.chart+xml"/>
  <Override PartName="/xl/charts/chart178.xml" ContentType="application/vnd.openxmlformats-officedocument.drawingml.chart+xml"/>
  <Override PartName="/xl/charts/chart177.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7.xml" ContentType="application/vnd.openxmlformats-officedocument.drawingml.chart+xml"/>
  <Override PartName="/xl/charts/chart186.xml" ContentType="application/vnd.openxmlformats-officedocument.drawingml.chart+xml"/>
  <Override PartName="/xl/charts/chart185.xml" ContentType="application/vnd.openxmlformats-officedocument.drawingml.chart+xml"/>
  <Override PartName="/xl/charts/chart184.xml" ContentType="application/vnd.openxmlformats-officedocument.drawingml.chart+xml"/>
  <Override PartName="/xl/charts/chart176.xml" ContentType="application/vnd.openxmlformats-officedocument.drawingml.chart+xml"/>
  <Override PartName="/xl/charts/chart175.xml" ContentType="application/vnd.openxmlformats-officedocument.drawingml.chart+xml"/>
  <Override PartName="/xl/charts/chart174.xml" ContentType="application/vnd.openxmlformats-officedocument.drawingml.chart+xml"/>
  <Override PartName="/xl/charts/chart168.xml" ContentType="application/vnd.openxmlformats-officedocument.drawingml.chart+xml"/>
  <Override PartName="/xl/charts/chart167.xml" ContentType="application/vnd.openxmlformats-officedocument.drawingml.chart+xml"/>
  <Override PartName="/xl/charts/chart166.xml" ContentType="application/vnd.openxmlformats-officedocument.drawingml.chart+xml"/>
  <Override PartName="/xl/charts/chart165.xml" ContentType="application/vnd.openxmlformats-officedocument.drawingml.chart+xml"/>
  <Override PartName="/xl/drawings/drawing11.xml" ContentType="application/vnd.openxmlformats-officedocument.drawing+xml"/>
  <Override PartName="/xl/charts/chart169.xml" ContentType="application/vnd.openxmlformats-officedocument.drawingml.chart+xml"/>
  <Override PartName="/xl/charts/chart173.xml" ContentType="application/vnd.openxmlformats-officedocument.drawingml.chart+xml"/>
  <Override PartName="/xl/charts/chart172.xml" ContentType="application/vnd.openxmlformats-officedocument.drawingml.chart+xml"/>
  <Override PartName="/xl/charts/chart171.xml" ContentType="application/vnd.openxmlformats-officedocument.drawingml.chart+xml"/>
  <Override PartName="/xl/charts/chart170.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207.xml" ContentType="application/vnd.openxmlformats-officedocument.drawingml.chart+xml"/>
  <Override PartName="/xl/charts/chart206.xml" ContentType="application/vnd.openxmlformats-officedocument.drawingml.chart+xml"/>
  <Override PartName="/xl/charts/chart205.xml" ContentType="application/vnd.openxmlformats-officedocument.drawingml.chart+xml"/>
  <Override PartName="/xl/charts/chart204.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4.xml" ContentType="application/vnd.openxmlformats-officedocument.drawingml.chart+xml"/>
  <Override PartName="/xl/charts/chart213.xml" ContentType="application/vnd.openxmlformats-officedocument.drawingml.chart+xml"/>
  <Override PartName="/xl/charts/chart212.xml" ContentType="application/vnd.openxmlformats-officedocument.drawingml.chart+xml"/>
  <Override PartName="/xl/charts/chart211.xml" ContentType="application/vnd.openxmlformats-officedocument.drawingml.chart+xml"/>
  <Override PartName="/xl/charts/chart203.xml" ContentType="application/vnd.openxmlformats-officedocument.drawingml.chart+xml"/>
  <Override PartName="/xl/charts/chart202.xml" ContentType="application/vnd.openxmlformats-officedocument.drawingml.chart+xml"/>
  <Override PartName="/xl/charts/chart201.xml" ContentType="application/vnd.openxmlformats-officedocument.drawingml.chart+xml"/>
  <Override PartName="/xl/charts/chart194.xml" ContentType="application/vnd.openxmlformats-officedocument.drawingml.chart+xml"/>
  <Override PartName="/xl/charts/chart193.xml" ContentType="application/vnd.openxmlformats-officedocument.drawingml.chart+xml"/>
  <Override PartName="/xl/charts/chart192.xml" ContentType="application/vnd.openxmlformats-officedocument.drawingml.chart+xml"/>
  <Override PartName="/xl/charts/chart191.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13.xml" ContentType="application/vnd.openxmlformats-officedocument.drawing+xml"/>
  <Override PartName="/xl/charts/chart340.xml" ContentType="application/vnd.openxmlformats-officedocument.drawingml.chart+xml"/>
  <Override PartName="/xl/charts/chart339.xml" ContentType="application/vnd.openxmlformats-officedocument.drawingml.chart+xml"/>
  <Override PartName="/xl/charts/chart338.xml" ContentType="application/vnd.openxmlformats-officedocument.drawingml.chart+xml"/>
  <Override PartName="/xl/charts/chart337.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drawings/drawing15.xml" ContentType="application/vnd.openxmlformats-officedocument.drawing+xml"/>
  <Override PartName="/xl/charts/chart336.xml" ContentType="application/vnd.openxmlformats-officedocument.drawingml.chart+xml"/>
  <Override PartName="/xl/charts/chart335.xml" ContentType="application/vnd.openxmlformats-officedocument.drawingml.chart+xml"/>
  <Override PartName="/xl/charts/chart328.xml" ContentType="application/vnd.openxmlformats-officedocument.drawingml.chart+xml"/>
  <Override PartName="/xl/charts/chart327.xml" ContentType="application/vnd.openxmlformats-officedocument.drawingml.chart+xml"/>
  <Override PartName="/xl/charts/chart326.xml" ContentType="application/vnd.openxmlformats-officedocument.drawingml.chart+xml"/>
  <Override PartName="/xl/charts/chart325.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4.xml" ContentType="application/vnd.openxmlformats-officedocument.drawing+xml"/>
  <Override PartName="/xl/charts/chart334.xml" ContentType="application/vnd.openxmlformats-officedocument.drawingml.chart+xml"/>
  <Override PartName="/xl/charts/chart333.xml" ContentType="application/vnd.openxmlformats-officedocument.drawingml.chart+xml"/>
  <Override PartName="/xl/charts/chart332.xml" ContentType="application/vnd.openxmlformats-officedocument.drawingml.chart+xml"/>
  <Override PartName="/xl/charts/chart331.xml" ContentType="application/vnd.openxmlformats-officedocument.drawingml.chart+xml"/>
  <Override PartName="/xl/charts/chart324.xml" ContentType="application/vnd.openxmlformats-officedocument.drawingml.chart+xml"/>
  <Override PartName="/xl/charts/chart323.xml" ContentType="application/vnd.openxmlformats-officedocument.drawingml.chart+xml"/>
  <Override PartName="/xl/charts/chart322.xml" ContentType="application/vnd.openxmlformats-officedocument.drawingml.chart+xml"/>
  <Override PartName="/xl/charts/chart287.xml" ContentType="application/vnd.openxmlformats-officedocument.drawingml.chart+xml"/>
  <Override PartName="/xl/charts/chart286.xml" ContentType="application/vnd.openxmlformats-officedocument.drawingml.chart+xml"/>
  <Override PartName="/xl/charts/chart285.xml" ContentType="application/vnd.openxmlformats-officedocument.drawingml.chart+xml"/>
  <Override PartName="/xl/charts/chart284.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4.xml" ContentType="application/vnd.openxmlformats-officedocument.drawingml.chart+xml"/>
  <Override PartName="/xl/charts/chart293.xml" ContentType="application/vnd.openxmlformats-officedocument.drawingml.chart+xml"/>
  <Override PartName="/xl/charts/chart292.xml" ContentType="application/vnd.openxmlformats-officedocument.drawingml.chart+xml"/>
  <Override PartName="/xl/charts/chart291.xml" ContentType="application/vnd.openxmlformats-officedocument.drawingml.chart+xml"/>
  <Override PartName="/xl/charts/chart283.xml" ContentType="application/vnd.openxmlformats-officedocument.drawingml.chart+xml"/>
  <Override PartName="/xl/charts/chart282.xml" ContentType="application/vnd.openxmlformats-officedocument.drawingml.chart+xml"/>
  <Override PartName="/xl/charts/chart281.xml" ContentType="application/vnd.openxmlformats-officedocument.drawingml.chart+xml"/>
  <Override PartName="/xl/charts/chart273.xml" ContentType="application/vnd.openxmlformats-officedocument.drawingml.chart+xml"/>
  <Override PartName="/xl/charts/chart272.xml" ContentType="application/vnd.openxmlformats-officedocument.drawingml.chart+xml"/>
  <Override PartName="/xl/charts/chart271.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80.xml" ContentType="application/vnd.openxmlformats-officedocument.drawingml.chart+xml"/>
  <Override PartName="/xl/charts/chart279.xml" ContentType="application/vnd.openxmlformats-officedocument.drawingml.chart+xml"/>
  <Override PartName="/xl/charts/chart278.xml" ContentType="application/vnd.openxmlformats-officedocument.drawingml.chart+xml"/>
  <Override PartName="/xl/charts/chart277.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314.xml" ContentType="application/vnd.openxmlformats-officedocument.drawingml.chart+xml"/>
  <Override PartName="/xl/charts/chart313.xml" ContentType="application/vnd.openxmlformats-officedocument.drawingml.chart+xml"/>
  <Override PartName="/xl/charts/chart312.xml" ContentType="application/vnd.openxmlformats-officedocument.drawingml.chart+xml"/>
  <Override PartName="/xl/charts/chart311.xml" ContentType="application/vnd.openxmlformats-officedocument.drawingml.chart+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21.xml" ContentType="application/vnd.openxmlformats-officedocument.drawingml.chart+xml"/>
  <Override PartName="/xl/charts/chart320.xml" ContentType="application/vnd.openxmlformats-officedocument.drawingml.chart+xml"/>
  <Override PartName="/xl/charts/chart319.xml" ContentType="application/vnd.openxmlformats-officedocument.drawingml.chart+xml"/>
  <Override PartName="/xl/charts/chart318.xml" ContentType="application/vnd.openxmlformats-officedocument.drawingml.chart+xml"/>
  <Override PartName="/xl/charts/chart310.xml" ContentType="application/vnd.openxmlformats-officedocument.drawingml.chart+xml"/>
  <Override PartName="/xl/charts/chart309.xml" ContentType="application/vnd.openxmlformats-officedocument.drawingml.chart+xml"/>
  <Override PartName="/xl/charts/chart308.xml" ContentType="application/vnd.openxmlformats-officedocument.drawingml.chart+xml"/>
  <Override PartName="/xl/charts/chart301.xml" ContentType="application/vnd.openxmlformats-officedocument.drawingml.chart+xml"/>
  <Override PartName="/xl/charts/chart300.xml" ContentType="application/vnd.openxmlformats-officedocument.drawingml.chart+xml"/>
  <Override PartName="/xl/charts/chart299.xml" ContentType="application/vnd.openxmlformats-officedocument.drawingml.chart+xml"/>
  <Override PartName="/xl/charts/chart298.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164.xml" ContentType="application/vnd.openxmlformats-officedocument.drawingml.chart+xml"/>
  <Override PartName="/xl/worksheets/sheet1.xml" ContentType="application/vnd.openxmlformats-officedocument.spreadsheetml.worksheet+xml"/>
  <Override PartName="/xl/charts/chart162.xml" ContentType="application/vnd.openxmlformats-officedocument.drawingml.chart+xml"/>
  <Override PartName="/xl/charts/chart37.xml" ContentType="application/vnd.openxmlformats-officedocument.drawingml.chart+xml"/>
  <Override PartName="/xl/drawings/drawing7.xml" ContentType="application/vnd.openxmlformats-officedocument.drawing+xml"/>
  <Override PartName="/xl/charts/chart36.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35.xml" ContentType="application/vnd.openxmlformats-officedocument.drawingml.chart+xml"/>
  <Override PartName="/xl/charts/chart34.xml" ContentType="application/vnd.openxmlformats-officedocument.drawingml.chart+xml"/>
  <Override PartName="/xl/charts/chart33.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charts/chart24.xml" ContentType="application/vnd.openxmlformats-officedocument.drawingml.chart+xml"/>
  <Override PartName="/xl/charts/chart23.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163.xml" ContentType="application/vnd.openxmlformats-officedocument.drawingml.chart+xml"/>
  <Override PartName="/xl/drawings/drawing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0.xml" ContentType="application/vnd.openxmlformats-officedocument.drawingml.chart+xml"/>
  <Override PartName="/xl/charts/chart59.xml" ContentType="application/vnd.openxmlformats-officedocument.drawingml.chart+xml"/>
  <Override PartName="/xl/charts/chart58.xml" ContentType="application/vnd.openxmlformats-officedocument.drawingml.chart+xml"/>
  <Override PartName="/xl/charts/chart51.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charts/chart48.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22.xml" ContentType="application/vnd.openxmlformats-officedocument.drawingml.chart+xml"/>
  <Override PartName="/xl/charts/chart21.xml" ContentType="application/vnd.openxmlformats-officedocument.drawingml.chart+xml"/>
  <Override PartName="/xl/charts/chart20.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3.xml" ContentType="application/vnd.openxmlformats-officedocument.drawing+xml"/>
  <Override PartName="/xl/drawings/drawing2.xml" ContentType="application/vnd.openxmlformats-officedocument.drawing+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drawings/drawing4.xml" ContentType="application/vnd.openxmlformats-officedocument.drawing+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2.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harts/chart19.xml" ContentType="application/vnd.openxmlformats-officedocument.drawingml.chart+xml"/>
  <Override PartName="/xl/charts/chart11.xml" ContentType="application/vnd.openxmlformats-officedocument.drawingml.chart+xml"/>
  <Override PartName="/xl/charts/chart10.xml" ContentType="application/vnd.openxmlformats-officedocument.drawingml.chart+xml"/>
  <Override PartName="/xl/charts/chart9.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69.xml" ContentType="application/vnd.openxmlformats-officedocument.drawingml.chart+xml"/>
  <Override PartName="/xl/charts/chart71.xml" ContentType="application/vnd.openxmlformats-officedocument.drawingml.chart+xml"/>
  <Override PartName="/xl/charts/chart127.xml" ContentType="application/vnd.openxmlformats-officedocument.drawingml.chart+xml"/>
  <Override PartName="/xl/drawings/drawing10.xml" ContentType="application/vnd.openxmlformats-officedocument.drawing+xml"/>
  <Override PartName="/xl/charts/chart126.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4.xml" ContentType="application/vnd.openxmlformats-officedocument.drawingml.chart+xml"/>
  <Override PartName="/xl/charts/chart133.xml" ContentType="application/vnd.openxmlformats-officedocument.drawingml.chart+xml"/>
  <Override PartName="/xl/charts/chart132.xml" ContentType="application/vnd.openxmlformats-officedocument.drawingml.chart+xml"/>
  <Override PartName="/xl/charts/chart131.xml" ContentType="application/vnd.openxmlformats-officedocument.drawingml.chart+xml"/>
  <Override PartName="/xl/charts/chart125.xml" ContentType="application/vnd.openxmlformats-officedocument.drawingml.chart+xml"/>
  <Override PartName="/xl/charts/chart124.xml" ContentType="application/vnd.openxmlformats-officedocument.drawingml.chart+xml"/>
  <Override PartName="/xl/charts/chart123.xml" ContentType="application/vnd.openxmlformats-officedocument.drawingml.chart+xml"/>
  <Override PartName="/xl/charts/chart116.xml" ContentType="application/vnd.openxmlformats-officedocument.drawingml.chart+xml"/>
  <Override PartName="/xl/charts/chart115.xml" ContentType="application/vnd.openxmlformats-officedocument.drawingml.chart+xml"/>
  <Override PartName="/xl/charts/chart114.xml" ContentType="application/vnd.openxmlformats-officedocument.drawingml.chart+xml"/>
  <Override PartName="/xl/charts/chart113.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54.xml" ContentType="application/vnd.openxmlformats-officedocument.drawingml.chart+xml"/>
  <Override PartName="/xl/charts/chart153.xml" ContentType="application/vnd.openxmlformats-officedocument.drawingml.chart+xml"/>
  <Override PartName="/xl/charts/chart152.xml" ContentType="application/vnd.openxmlformats-officedocument.drawingml.chart+xml"/>
  <Override PartName="/xl/charts/chart151.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61.xml" ContentType="application/vnd.openxmlformats-officedocument.drawingml.chart+xml"/>
  <Override PartName="/xl/charts/chart160.xml" ContentType="application/vnd.openxmlformats-officedocument.drawingml.chart+xml"/>
  <Override PartName="/xl/charts/chart159.xml" ContentType="application/vnd.openxmlformats-officedocument.drawingml.chart+xml"/>
  <Override PartName="/xl/charts/chart158.xml" ContentType="application/vnd.openxmlformats-officedocument.drawingml.chart+xml"/>
  <Override PartName="/xl/charts/chart150.xml" ContentType="application/vnd.openxmlformats-officedocument.drawingml.chart+xml"/>
  <Override PartName="/xl/charts/chart149.xml" ContentType="application/vnd.openxmlformats-officedocument.drawingml.chart+xml"/>
  <Override PartName="/xl/charts/chart148.xml" ContentType="application/vnd.openxmlformats-officedocument.drawingml.chart+xml"/>
  <Override PartName="/xl/charts/chart141.xml" ContentType="application/vnd.openxmlformats-officedocument.drawingml.chart+xml"/>
  <Override PartName="/xl/charts/chart140.xml" ContentType="application/vnd.openxmlformats-officedocument.drawingml.chart+xml"/>
  <Override PartName="/xl/charts/chart139.xml" ContentType="application/vnd.openxmlformats-officedocument.drawingml.chart+xml"/>
  <Override PartName="/xl/charts/chart138.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12.xml" ContentType="application/vnd.openxmlformats-officedocument.drawingml.chart+xml"/>
  <Override PartName="/xl/charts/chart70.xml" ContentType="application/vnd.openxmlformats-officedocument.drawingml.chart+xml"/>
  <Override PartName="/xl/charts/chart111.xml" ContentType="application/vnd.openxmlformats-officedocument.drawingml.chart+xml"/>
  <Override PartName="/xl/charts/chart79.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86.xml" ContentType="application/vnd.openxmlformats-officedocument.drawingml.chart+xml"/>
  <Override PartName="/xl/charts/chart78.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9.xml" ContentType="application/vnd.openxmlformats-officedocument.drawing+xml"/>
  <Override PartName="/xl/charts/chart87.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83.xml" ContentType="application/vnd.openxmlformats-officedocument.drawingml.chart+xml"/>
  <Override PartName="/xl/charts/chart82.xml" ContentType="application/vnd.openxmlformats-officedocument.drawingml.chart+xml"/>
  <Override PartName="/xl/charts/chart97.xml" ContentType="application/vnd.openxmlformats-officedocument.drawingml.chart+xml"/>
  <Override PartName="/xl/charts/chart96.xml" ContentType="application/vnd.openxmlformats-officedocument.drawingml.chart+xml"/>
  <Override PartName="/xl/charts/chart73.xml" ContentType="application/vnd.openxmlformats-officedocument.drawingml.chart+xml"/>
  <Override PartName="/xl/charts/chart103.xml" ContentType="application/vnd.openxmlformats-officedocument.drawingml.chart+xml"/>
  <Override PartName="/xl/charts/chart109.xml" ContentType="application/vnd.openxmlformats-officedocument.drawingml.chart+xml"/>
  <Override PartName="/xl/charts/chart98.xml" ContentType="application/vnd.openxmlformats-officedocument.drawingml.chart+xml"/>
  <Override PartName="/xl/charts/chart104.xml" ContentType="application/vnd.openxmlformats-officedocument.drawingml.chart+xml"/>
  <Override PartName="/xl/charts/chart108.xml" ContentType="application/vnd.openxmlformats-officedocument.drawingml.chart+xml"/>
  <Override PartName="/xl/charts/chart7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75.xml" ContentType="application/vnd.openxmlformats-officedocument.drawingml.chart+xml"/>
  <Override PartName="/xl/charts/chart101.xml" ContentType="application/vnd.openxmlformats-officedocument.drawingml.chart+xml"/>
  <Override PartName="/xl/charts/chart77.xml" ContentType="application/vnd.openxmlformats-officedocument.drawingml.chart+xml"/>
  <Override PartName="/xl/charts/chart99.xml" ContentType="application/vnd.openxmlformats-officedocument.drawingml.chart+xml"/>
  <Override PartName="/xl/charts/chart102.xml" ContentType="application/vnd.openxmlformats-officedocument.drawingml.chart+xml"/>
  <Override PartName="/xl/charts/chart110.xml" ContentType="application/vnd.openxmlformats-officedocument.drawingml.chart+xml"/>
  <Override PartName="/xl/charts/chart76.xml" ContentType="application/vnd.openxmlformats-officedocument.drawingml.chart+xml"/>
  <Override PartName="/xl/charts/chart72.xml" ContentType="application/vnd.openxmlformats-officedocument.drawingml.chart+xml"/>
  <Override PartName="/xl/charts/chart100.xml" ContentType="application/vnd.openxmlformats-officedocument.drawingml.chart+xml"/>
  <Override PartName="/xl/comments9.xml" ContentType="application/vnd.openxmlformats-officedocument.spreadsheetml.comments+xml"/>
  <Override PartName="/xl/comments11.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xl/comments1.xml" ContentType="application/vnd.openxmlformats-officedocument.spreadsheetml.comments+xml"/>
  <Override PartName="/xl/comments3.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2.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jcubillo\Desktop\"/>
    </mc:Choice>
  </mc:AlternateContent>
  <xr:revisionPtr revIDLastSave="0" documentId="8_{0DDD4BFB-3C21-4FA2-AABA-F9107BFDC8F9}" xr6:coauthVersionLast="37" xr6:coauthVersionMax="37" xr10:uidLastSave="{00000000-0000-0000-0000-000000000000}"/>
  <bookViews>
    <workbookView xWindow="0" yWindow="0" windowWidth="20490" windowHeight="7485" tabRatio="886" activeTab="4" xr2:uid="{00000000-000D-0000-FFFF-FFFF00000000}"/>
  </bookViews>
  <sheets>
    <sheet name="1-Instrucciones" sheetId="33" r:id="rId1"/>
    <sheet name="2-Datos y otros" sheetId="34" r:id="rId2"/>
    <sheet name="3-Factor de emisión" sheetId="30" r:id="rId3"/>
    <sheet name="4-Datos generales" sheetId="29" r:id="rId4"/>
    <sheet name="5-Edificio 1" sheetId="3" r:id="rId5"/>
    <sheet name="6-Edificio 2" sheetId="20" r:id="rId6"/>
    <sheet name="7-Edificio 3" sheetId="23" r:id="rId7"/>
    <sheet name="8-Edificio 4" sheetId="21" r:id="rId8"/>
    <sheet name="9-Edificio 5" sheetId="22" r:id="rId9"/>
    <sheet name="10-edificio 6" sheetId="24" r:id="rId10"/>
    <sheet name="11-Edificio 7" sheetId="18" r:id="rId11"/>
    <sheet name="12-Edificio 8" sheetId="19" r:id="rId12"/>
    <sheet name="13-Edificio 9" sheetId="26" r:id="rId13"/>
    <sheet name="14-Edificio 10" sheetId="25" r:id="rId14"/>
    <sheet name="15-Consumo por edificio" sheetId="8" r:id="rId15"/>
    <sheet name="16-Consumo institucional" sheetId="27" r:id="rId16"/>
    <sheet name="17-Histórico" sheetId="31" r:id="rId17"/>
  </sheets>
  <definedNames>
    <definedName name="_xlnm.Print_Area" localSheetId="16">'17-Histórico'!$A$1:$J$44</definedName>
    <definedName name="_xlnm.Print_Area" localSheetId="0">'1-Instrucciones'!$A$1:$J$128</definedName>
    <definedName name="_xlnm.Print_Area" localSheetId="1">'2-Datos y otros'!$A$1:$M$26</definedName>
    <definedName name="_xlnm.Print_Area" localSheetId="3">'4-Datos generales'!$A$1:$L$25</definedName>
  </definedNames>
  <calcPr calcId="17902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5" i="3" l="1"/>
  <c r="J15" i="3" s="1"/>
  <c r="I16" i="3"/>
  <c r="J16" i="3" s="1"/>
  <c r="I17" i="3"/>
  <c r="J17" i="3" s="1"/>
  <c r="I18" i="3"/>
  <c r="J18" i="3" s="1"/>
  <c r="I19" i="3"/>
  <c r="J19" i="3" s="1"/>
  <c r="I20" i="3"/>
  <c r="J20" i="3" s="1"/>
  <c r="I21" i="3"/>
  <c r="J21" i="3" s="1"/>
  <c r="I22" i="3"/>
  <c r="J22" i="3" s="1"/>
  <c r="I23" i="3"/>
  <c r="J23" i="3" s="1"/>
  <c r="I24" i="3"/>
  <c r="J24" i="3" s="1"/>
  <c r="I25" i="3"/>
  <c r="J25" i="3" s="1"/>
  <c r="H25" i="3" l="1"/>
  <c r="G25" i="3"/>
  <c r="H24" i="3"/>
  <c r="G24" i="3"/>
  <c r="H23" i="3"/>
  <c r="G23" i="3"/>
  <c r="H22" i="3"/>
  <c r="G22" i="3"/>
  <c r="H21" i="3"/>
  <c r="G21" i="3"/>
  <c r="H20" i="3"/>
  <c r="G20" i="3"/>
  <c r="H19" i="3"/>
  <c r="G19" i="3"/>
  <c r="H18" i="3"/>
  <c r="G18" i="3"/>
  <c r="H17" i="3"/>
  <c r="G17" i="3"/>
  <c r="H16" i="3"/>
  <c r="G16" i="3"/>
  <c r="H15" i="3"/>
  <c r="G15" i="3"/>
  <c r="I14" i="3"/>
  <c r="J14" i="3" s="1"/>
  <c r="J27" i="3" s="1"/>
  <c r="H14" i="3"/>
  <c r="G14" i="3"/>
  <c r="J26" i="3" l="1"/>
  <c r="B11" i="27"/>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I25" i="25"/>
  <c r="J25" i="25" s="1"/>
  <c r="H25" i="25"/>
  <c r="G25" i="25"/>
  <c r="I24" i="25"/>
  <c r="J24" i="25" s="1"/>
  <c r="H24" i="25"/>
  <c r="G24" i="25"/>
  <c r="I23" i="25"/>
  <c r="J23" i="25" s="1"/>
  <c r="H23" i="25"/>
  <c r="G23" i="25"/>
  <c r="I22" i="25"/>
  <c r="J22" i="25" s="1"/>
  <c r="H22" i="25"/>
  <c r="G22" i="25"/>
  <c r="I21" i="25"/>
  <c r="J21" i="25" s="1"/>
  <c r="H21" i="25"/>
  <c r="G21" i="25"/>
  <c r="I20" i="25"/>
  <c r="J20" i="25" s="1"/>
  <c r="H20" i="25"/>
  <c r="G20" i="25"/>
  <c r="I19" i="25"/>
  <c r="J19" i="25" s="1"/>
  <c r="H19" i="25"/>
  <c r="G19" i="25"/>
  <c r="I18" i="25"/>
  <c r="J18" i="25" s="1"/>
  <c r="H18" i="25"/>
  <c r="G18" i="25"/>
  <c r="I17" i="25"/>
  <c r="J17" i="25" s="1"/>
  <c r="H17" i="25"/>
  <c r="G17" i="25"/>
  <c r="I16" i="25"/>
  <c r="J16" i="25" s="1"/>
  <c r="H16" i="25"/>
  <c r="G16" i="25"/>
  <c r="I15" i="25"/>
  <c r="J15" i="25" s="1"/>
  <c r="H15" i="25"/>
  <c r="G15" i="25"/>
  <c r="I14" i="25"/>
  <c r="J14" i="25" s="1"/>
  <c r="H14" i="25"/>
  <c r="G14" i="25"/>
  <c r="D3" i="25"/>
  <c r="F27" i="26"/>
  <c r="G17" i="8" s="1"/>
  <c r="E27" i="26"/>
  <c r="F17" i="8" s="1"/>
  <c r="D27" i="26"/>
  <c r="E17" i="8" s="1"/>
  <c r="C27" i="26"/>
  <c r="B27" i="26"/>
  <c r="C17" i="8" s="1"/>
  <c r="D26" i="26"/>
  <c r="C26" i="26"/>
  <c r="B26" i="26"/>
  <c r="I25" i="26"/>
  <c r="J25" i="26" s="1"/>
  <c r="H25" i="26"/>
  <c r="G25" i="26"/>
  <c r="I24" i="26"/>
  <c r="J24" i="26" s="1"/>
  <c r="H24" i="26"/>
  <c r="G24" i="26"/>
  <c r="I23" i="26"/>
  <c r="J23" i="26" s="1"/>
  <c r="H23" i="26"/>
  <c r="G23" i="26"/>
  <c r="I22" i="26"/>
  <c r="J22" i="26" s="1"/>
  <c r="H22" i="26"/>
  <c r="G22" i="26"/>
  <c r="I21" i="26"/>
  <c r="J21" i="26" s="1"/>
  <c r="H21" i="26"/>
  <c r="G21" i="26"/>
  <c r="I20" i="26"/>
  <c r="J20" i="26" s="1"/>
  <c r="H20" i="26"/>
  <c r="G20" i="26"/>
  <c r="I19" i="26"/>
  <c r="J19" i="26" s="1"/>
  <c r="H19" i="26"/>
  <c r="G19" i="26"/>
  <c r="I18" i="26"/>
  <c r="J18" i="26" s="1"/>
  <c r="H18" i="26"/>
  <c r="G18" i="26"/>
  <c r="I17" i="26"/>
  <c r="J17" i="26" s="1"/>
  <c r="H17" i="26"/>
  <c r="G17" i="26"/>
  <c r="I16" i="26"/>
  <c r="J16" i="26" s="1"/>
  <c r="H16" i="26"/>
  <c r="G16" i="26"/>
  <c r="I15" i="26"/>
  <c r="J15" i="26" s="1"/>
  <c r="H15" i="26"/>
  <c r="G15" i="26"/>
  <c r="I14" i="26"/>
  <c r="J14" i="26" s="1"/>
  <c r="H14" i="26"/>
  <c r="G14" i="26"/>
  <c r="D3" i="26"/>
  <c r="F27" i="19"/>
  <c r="G16" i="8" s="1"/>
  <c r="E27" i="19"/>
  <c r="F16" i="8" s="1"/>
  <c r="D27" i="19"/>
  <c r="E16" i="8" s="1"/>
  <c r="C27" i="19"/>
  <c r="B27" i="19"/>
  <c r="C16" i="8" s="1"/>
  <c r="D26" i="19"/>
  <c r="C26" i="19"/>
  <c r="B26" i="19"/>
  <c r="I25" i="19"/>
  <c r="J25" i="19" s="1"/>
  <c r="H25" i="19"/>
  <c r="G25" i="19"/>
  <c r="I24" i="19"/>
  <c r="J24" i="19" s="1"/>
  <c r="H24" i="19"/>
  <c r="G24" i="19"/>
  <c r="I23" i="19"/>
  <c r="J23" i="19" s="1"/>
  <c r="H23" i="19"/>
  <c r="G23" i="19"/>
  <c r="I22" i="19"/>
  <c r="J22" i="19" s="1"/>
  <c r="H22" i="19"/>
  <c r="G22" i="19"/>
  <c r="I21" i="19"/>
  <c r="J21" i="19" s="1"/>
  <c r="H21" i="19"/>
  <c r="G21" i="19"/>
  <c r="I20" i="19"/>
  <c r="J20" i="19" s="1"/>
  <c r="H20" i="19"/>
  <c r="G20" i="19"/>
  <c r="I19" i="19"/>
  <c r="J19" i="19" s="1"/>
  <c r="H19" i="19"/>
  <c r="G19" i="19"/>
  <c r="I18" i="19"/>
  <c r="J18" i="19" s="1"/>
  <c r="H18" i="19"/>
  <c r="G18" i="19"/>
  <c r="I17" i="19"/>
  <c r="J17" i="19" s="1"/>
  <c r="H17" i="19"/>
  <c r="G17" i="19"/>
  <c r="I16" i="19"/>
  <c r="J16" i="19" s="1"/>
  <c r="H16" i="19"/>
  <c r="G16" i="19"/>
  <c r="I15" i="19"/>
  <c r="J15" i="19" s="1"/>
  <c r="H15" i="19"/>
  <c r="G15" i="19"/>
  <c r="I14" i="19"/>
  <c r="J14" i="19" s="1"/>
  <c r="H14" i="19"/>
  <c r="G14" i="19"/>
  <c r="D3" i="19"/>
  <c r="F27" i="18"/>
  <c r="G15" i="8" s="1"/>
  <c r="E27" i="18"/>
  <c r="F15" i="8" s="1"/>
  <c r="D27" i="18"/>
  <c r="E15" i="8" s="1"/>
  <c r="C27" i="18"/>
  <c r="B27" i="18"/>
  <c r="C15" i="8" s="1"/>
  <c r="D26" i="18"/>
  <c r="C26" i="18"/>
  <c r="D15" i="8" s="1"/>
  <c r="B26" i="18"/>
  <c r="I25" i="18"/>
  <c r="J25" i="18" s="1"/>
  <c r="H25" i="18"/>
  <c r="G25" i="18"/>
  <c r="I24" i="18"/>
  <c r="J24" i="18" s="1"/>
  <c r="H24" i="18"/>
  <c r="G24" i="18"/>
  <c r="I23" i="18"/>
  <c r="J23" i="18" s="1"/>
  <c r="H23" i="18"/>
  <c r="G23" i="18"/>
  <c r="I22" i="18"/>
  <c r="J22" i="18" s="1"/>
  <c r="H22" i="18"/>
  <c r="G22" i="18"/>
  <c r="I21" i="18"/>
  <c r="J21" i="18" s="1"/>
  <c r="H21" i="18"/>
  <c r="G21" i="18"/>
  <c r="I20" i="18"/>
  <c r="J20" i="18" s="1"/>
  <c r="H20" i="18"/>
  <c r="G20" i="18"/>
  <c r="I19" i="18"/>
  <c r="J19" i="18" s="1"/>
  <c r="H19" i="18"/>
  <c r="G19" i="18"/>
  <c r="I18" i="18"/>
  <c r="J18" i="18" s="1"/>
  <c r="H18" i="18"/>
  <c r="G18" i="18"/>
  <c r="I17" i="18"/>
  <c r="J17" i="18" s="1"/>
  <c r="H17" i="18"/>
  <c r="G17" i="18"/>
  <c r="I16" i="18"/>
  <c r="J16" i="18" s="1"/>
  <c r="H16" i="18"/>
  <c r="G16" i="18"/>
  <c r="I15" i="18"/>
  <c r="J15" i="18" s="1"/>
  <c r="H15" i="18"/>
  <c r="G15" i="18"/>
  <c r="I14" i="18"/>
  <c r="J14" i="18" s="1"/>
  <c r="H14" i="18"/>
  <c r="G14" i="18"/>
  <c r="D3" i="18"/>
  <c r="F27" i="24"/>
  <c r="G14" i="8" s="1"/>
  <c r="E27" i="24"/>
  <c r="F14" i="8" s="1"/>
  <c r="D27" i="24"/>
  <c r="E14" i="8" s="1"/>
  <c r="C27" i="24"/>
  <c r="B27" i="24"/>
  <c r="C14" i="8" s="1"/>
  <c r="D26" i="24"/>
  <c r="C26" i="24"/>
  <c r="D14" i="8" s="1"/>
  <c r="B26" i="24"/>
  <c r="I25" i="24"/>
  <c r="J25" i="24" s="1"/>
  <c r="H25" i="24"/>
  <c r="G25" i="24"/>
  <c r="I24" i="24"/>
  <c r="J24" i="24" s="1"/>
  <c r="H24" i="24"/>
  <c r="G24" i="24"/>
  <c r="I23" i="24"/>
  <c r="J23" i="24" s="1"/>
  <c r="H23" i="24"/>
  <c r="G23" i="24"/>
  <c r="I22" i="24"/>
  <c r="J22" i="24" s="1"/>
  <c r="H22" i="24"/>
  <c r="G22" i="24"/>
  <c r="I21" i="24"/>
  <c r="J21" i="24" s="1"/>
  <c r="H21" i="24"/>
  <c r="G21" i="24"/>
  <c r="I20" i="24"/>
  <c r="J20" i="24" s="1"/>
  <c r="H20" i="24"/>
  <c r="G20" i="24"/>
  <c r="I19" i="24"/>
  <c r="J19" i="24" s="1"/>
  <c r="H19" i="24"/>
  <c r="G19" i="24"/>
  <c r="I18" i="24"/>
  <c r="J18" i="24" s="1"/>
  <c r="H18" i="24"/>
  <c r="G18" i="24"/>
  <c r="I17" i="24"/>
  <c r="J17" i="24" s="1"/>
  <c r="H17" i="24"/>
  <c r="G17" i="24"/>
  <c r="I16" i="24"/>
  <c r="J16" i="24" s="1"/>
  <c r="H16" i="24"/>
  <c r="G16" i="24"/>
  <c r="I15" i="24"/>
  <c r="J15" i="24" s="1"/>
  <c r="H15" i="24"/>
  <c r="G15" i="24"/>
  <c r="I14" i="24"/>
  <c r="J14" i="24" s="1"/>
  <c r="H14" i="24"/>
  <c r="G14" i="24"/>
  <c r="D3" i="24"/>
  <c r="F27" i="22"/>
  <c r="G13" i="8" s="1"/>
  <c r="E27" i="22"/>
  <c r="F13" i="8" s="1"/>
  <c r="D27" i="22"/>
  <c r="E13" i="8" s="1"/>
  <c r="C27" i="22"/>
  <c r="B27" i="22"/>
  <c r="C13" i="8" s="1"/>
  <c r="D26" i="22"/>
  <c r="C26" i="22"/>
  <c r="B26" i="22"/>
  <c r="I25" i="22"/>
  <c r="J25" i="22" s="1"/>
  <c r="H25" i="22"/>
  <c r="G25" i="22"/>
  <c r="I24" i="22"/>
  <c r="J24" i="22" s="1"/>
  <c r="H24" i="22"/>
  <c r="G24" i="22"/>
  <c r="I23" i="22"/>
  <c r="J23" i="22" s="1"/>
  <c r="H23" i="22"/>
  <c r="G23" i="22"/>
  <c r="I22" i="22"/>
  <c r="J22" i="22" s="1"/>
  <c r="H22" i="22"/>
  <c r="G22" i="22"/>
  <c r="I21" i="22"/>
  <c r="J21" i="22" s="1"/>
  <c r="H21" i="22"/>
  <c r="G21" i="22"/>
  <c r="I20" i="22"/>
  <c r="J20" i="22" s="1"/>
  <c r="H20" i="22"/>
  <c r="G20" i="22"/>
  <c r="I19" i="22"/>
  <c r="J19" i="22" s="1"/>
  <c r="H19" i="22"/>
  <c r="G19" i="22"/>
  <c r="I18" i="22"/>
  <c r="J18" i="22" s="1"/>
  <c r="H18" i="22"/>
  <c r="G18" i="22"/>
  <c r="I17" i="22"/>
  <c r="J17" i="22" s="1"/>
  <c r="H17" i="22"/>
  <c r="G17" i="22"/>
  <c r="I16" i="22"/>
  <c r="J16" i="22" s="1"/>
  <c r="H16" i="22"/>
  <c r="G16" i="22"/>
  <c r="I15" i="22"/>
  <c r="J15" i="22" s="1"/>
  <c r="H15" i="22"/>
  <c r="G15" i="22"/>
  <c r="I14" i="22"/>
  <c r="J14" i="22" s="1"/>
  <c r="H14" i="22"/>
  <c r="G14" i="22"/>
  <c r="D3" i="22"/>
  <c r="F27" i="21"/>
  <c r="G12" i="8" s="1"/>
  <c r="E27" i="21"/>
  <c r="F12" i="8" s="1"/>
  <c r="D27" i="21"/>
  <c r="E12" i="8" s="1"/>
  <c r="C27" i="21"/>
  <c r="B27" i="21"/>
  <c r="C12" i="8" s="1"/>
  <c r="D26" i="21"/>
  <c r="C26" i="21"/>
  <c r="D12" i="8" s="1"/>
  <c r="B26" i="21"/>
  <c r="I25" i="21"/>
  <c r="J25" i="21" s="1"/>
  <c r="H25" i="21"/>
  <c r="G25" i="21"/>
  <c r="I24" i="21"/>
  <c r="J24" i="21" s="1"/>
  <c r="H24" i="21"/>
  <c r="G24" i="21"/>
  <c r="I23" i="21"/>
  <c r="J23" i="21" s="1"/>
  <c r="H23" i="21"/>
  <c r="G23" i="21"/>
  <c r="I22" i="21"/>
  <c r="J22" i="21" s="1"/>
  <c r="H22" i="21"/>
  <c r="G22" i="21"/>
  <c r="I21" i="21"/>
  <c r="J21" i="21" s="1"/>
  <c r="H21" i="21"/>
  <c r="G21" i="21"/>
  <c r="I20" i="21"/>
  <c r="J20" i="21" s="1"/>
  <c r="H20" i="21"/>
  <c r="G20" i="21"/>
  <c r="I19" i="21"/>
  <c r="J19" i="21" s="1"/>
  <c r="H19" i="21"/>
  <c r="G19" i="21"/>
  <c r="I18" i="21"/>
  <c r="J18" i="21" s="1"/>
  <c r="H18" i="21"/>
  <c r="G18" i="21"/>
  <c r="I17" i="21"/>
  <c r="J17" i="21" s="1"/>
  <c r="H17" i="21"/>
  <c r="G17" i="21"/>
  <c r="I16" i="21"/>
  <c r="J16" i="21" s="1"/>
  <c r="H16" i="21"/>
  <c r="G16" i="21"/>
  <c r="I15" i="21"/>
  <c r="J15" i="21" s="1"/>
  <c r="H15" i="21"/>
  <c r="G15" i="21"/>
  <c r="I14" i="21"/>
  <c r="J14" i="21" s="1"/>
  <c r="H14" i="21"/>
  <c r="G14" i="21"/>
  <c r="D3" i="21"/>
  <c r="F27" i="23"/>
  <c r="G11" i="8" s="1"/>
  <c r="E27" i="23"/>
  <c r="F11" i="8" s="1"/>
  <c r="D27" i="23"/>
  <c r="E11" i="8" s="1"/>
  <c r="C27" i="23"/>
  <c r="B27" i="23"/>
  <c r="C11" i="8" s="1"/>
  <c r="D26" i="23"/>
  <c r="C26" i="23"/>
  <c r="B26" i="23"/>
  <c r="I25" i="23"/>
  <c r="J25" i="23" s="1"/>
  <c r="H25" i="23"/>
  <c r="G25" i="23"/>
  <c r="I24" i="23"/>
  <c r="J24" i="23" s="1"/>
  <c r="H24" i="23"/>
  <c r="G24" i="23"/>
  <c r="I23" i="23"/>
  <c r="J23" i="23" s="1"/>
  <c r="H23" i="23"/>
  <c r="G23" i="23"/>
  <c r="I22" i="23"/>
  <c r="J22" i="23" s="1"/>
  <c r="H22" i="23"/>
  <c r="G22" i="23"/>
  <c r="I21" i="23"/>
  <c r="J21" i="23" s="1"/>
  <c r="H21" i="23"/>
  <c r="G21" i="23"/>
  <c r="I20" i="23"/>
  <c r="J20" i="23" s="1"/>
  <c r="H20" i="23"/>
  <c r="G20" i="23"/>
  <c r="I19" i="23"/>
  <c r="J19" i="23" s="1"/>
  <c r="H19" i="23"/>
  <c r="G19" i="23"/>
  <c r="I18" i="23"/>
  <c r="J18" i="23" s="1"/>
  <c r="H18" i="23"/>
  <c r="G18" i="23"/>
  <c r="I17" i="23"/>
  <c r="J17" i="23" s="1"/>
  <c r="H17" i="23"/>
  <c r="G17" i="23"/>
  <c r="I16" i="23"/>
  <c r="J16" i="23" s="1"/>
  <c r="H16" i="23"/>
  <c r="G16" i="23"/>
  <c r="I15" i="23"/>
  <c r="J15" i="23" s="1"/>
  <c r="H15" i="23"/>
  <c r="G15" i="23"/>
  <c r="I14" i="23"/>
  <c r="J14" i="23" s="1"/>
  <c r="H14" i="23"/>
  <c r="G14" i="23"/>
  <c r="D3" i="23"/>
  <c r="F27" i="20"/>
  <c r="G10" i="8" s="1"/>
  <c r="E27" i="20"/>
  <c r="F10" i="8" s="1"/>
  <c r="D27" i="20"/>
  <c r="E10" i="8" s="1"/>
  <c r="C27" i="20"/>
  <c r="B27" i="20"/>
  <c r="C10" i="8" s="1"/>
  <c r="D26" i="20"/>
  <c r="C26" i="20"/>
  <c r="D10" i="8" s="1"/>
  <c r="B26" i="20"/>
  <c r="I25" i="20"/>
  <c r="J25" i="20" s="1"/>
  <c r="H25" i="20"/>
  <c r="G25" i="20"/>
  <c r="I24" i="20"/>
  <c r="J24" i="20" s="1"/>
  <c r="H24" i="20"/>
  <c r="G24" i="20"/>
  <c r="I23" i="20"/>
  <c r="J23" i="20" s="1"/>
  <c r="H23" i="20"/>
  <c r="G23" i="20"/>
  <c r="I22" i="20"/>
  <c r="J22" i="20" s="1"/>
  <c r="H22" i="20"/>
  <c r="G22" i="20"/>
  <c r="I21" i="20"/>
  <c r="J21" i="20" s="1"/>
  <c r="H21" i="20"/>
  <c r="G21" i="20"/>
  <c r="I20" i="20"/>
  <c r="J20" i="20" s="1"/>
  <c r="H20" i="20"/>
  <c r="G20" i="20"/>
  <c r="I19" i="20"/>
  <c r="J19" i="20" s="1"/>
  <c r="H19" i="20"/>
  <c r="G19" i="20"/>
  <c r="I18" i="20"/>
  <c r="J18" i="20" s="1"/>
  <c r="H18" i="20"/>
  <c r="G18" i="20"/>
  <c r="I17" i="20"/>
  <c r="J17" i="20" s="1"/>
  <c r="H17" i="20"/>
  <c r="G17" i="20"/>
  <c r="I16" i="20"/>
  <c r="J16" i="20" s="1"/>
  <c r="H16" i="20"/>
  <c r="G16" i="20"/>
  <c r="I15" i="20"/>
  <c r="J15" i="20" s="1"/>
  <c r="H15" i="20"/>
  <c r="G15" i="20"/>
  <c r="I14" i="20"/>
  <c r="J14" i="20" s="1"/>
  <c r="H14" i="20"/>
  <c r="G14" i="20"/>
  <c r="D3" i="20"/>
  <c r="D11" i="8"/>
  <c r="D13" i="8"/>
  <c r="D16" i="8"/>
  <c r="D17" i="8"/>
  <c r="C26" i="3"/>
  <c r="D9" i="8" s="1"/>
  <c r="J27" i="20" l="1"/>
  <c r="J26" i="20"/>
  <c r="J27" i="21"/>
  <c r="J26" i="21"/>
  <c r="J27" i="19"/>
  <c r="J26" i="19"/>
  <c r="J27" i="25"/>
  <c r="J26" i="25"/>
  <c r="J12" i="27"/>
  <c r="J14" i="27"/>
  <c r="J16" i="27"/>
  <c r="J18" i="27"/>
  <c r="J20" i="27"/>
  <c r="J27" i="23"/>
  <c r="J26" i="23"/>
  <c r="J27" i="22"/>
  <c r="J26" i="22"/>
  <c r="J27" i="18"/>
  <c r="J26" i="18"/>
  <c r="J27" i="26"/>
  <c r="J26" i="26"/>
  <c r="J11" i="27"/>
  <c r="J13" i="27"/>
  <c r="J15" i="27"/>
  <c r="J17" i="27"/>
  <c r="J19" i="27"/>
  <c r="J21" i="27"/>
  <c r="J27" i="24"/>
  <c r="J26" i="24"/>
  <c r="J10" i="27"/>
  <c r="H21" i="27"/>
  <c r="H20" i="27"/>
  <c r="H19" i="27"/>
  <c r="I27" i="26"/>
  <c r="J17" i="8" s="1"/>
  <c r="G27" i="22"/>
  <c r="H13" i="8" s="1"/>
  <c r="K13" i="8" s="1"/>
  <c r="L13" i="8" s="1"/>
  <c r="H27" i="19"/>
  <c r="I16" i="8" s="1"/>
  <c r="G27" i="26"/>
  <c r="H17" i="8" s="1"/>
  <c r="K17" i="8" s="1"/>
  <c r="L17" i="8" s="1"/>
  <c r="G27" i="18"/>
  <c r="H15" i="8" s="1"/>
  <c r="K15" i="8" s="1"/>
  <c r="L15" i="8" s="1"/>
  <c r="H27" i="18"/>
  <c r="I15" i="8" s="1"/>
  <c r="H17" i="27"/>
  <c r="H18" i="27"/>
  <c r="H16" i="27"/>
  <c r="H14" i="27"/>
  <c r="H12" i="27"/>
  <c r="H15" i="27"/>
  <c r="H13" i="27"/>
  <c r="G27" i="21"/>
  <c r="H12" i="8" s="1"/>
  <c r="K12" i="8" s="1"/>
  <c r="L12" i="8" s="1"/>
  <c r="I27" i="21"/>
  <c r="J12" i="8" s="1"/>
  <c r="H27" i="21"/>
  <c r="I12" i="8" s="1"/>
  <c r="H27" i="22"/>
  <c r="I13" i="8" s="1"/>
  <c r="G27" i="24"/>
  <c r="I27" i="24"/>
  <c r="J14" i="8" s="1"/>
  <c r="H27" i="24"/>
  <c r="G27" i="19"/>
  <c r="H16" i="8" s="1"/>
  <c r="K16" i="8" s="1"/>
  <c r="L16" i="8" s="1"/>
  <c r="H27" i="26"/>
  <c r="I17" i="8" s="1"/>
  <c r="G27" i="25"/>
  <c r="I27" i="25"/>
  <c r="J18" i="8" s="1"/>
  <c r="H27" i="25"/>
  <c r="I18" i="8" s="1"/>
  <c r="I27" i="18"/>
  <c r="J15" i="8" s="1"/>
  <c r="I27" i="19"/>
  <c r="J16" i="8" s="1"/>
  <c r="G27" i="23"/>
  <c r="H11" i="8" s="1"/>
  <c r="K11" i="8" s="1"/>
  <c r="L11" i="8" s="1"/>
  <c r="I27" i="23"/>
  <c r="J11" i="8" s="1"/>
  <c r="H10" i="27"/>
  <c r="H27" i="23"/>
  <c r="I11" i="8" s="1"/>
  <c r="H11" i="27"/>
  <c r="G27" i="20"/>
  <c r="H10" i="8" s="1"/>
  <c r="K10" i="8" s="1"/>
  <c r="L10" i="8" s="1"/>
  <c r="G21" i="27"/>
  <c r="G19" i="27"/>
  <c r="G17" i="27"/>
  <c r="G15" i="27"/>
  <c r="G13" i="27"/>
  <c r="G11" i="27"/>
  <c r="I27" i="22"/>
  <c r="J13" i="8" s="1"/>
  <c r="I26" i="26"/>
  <c r="G10" i="27"/>
  <c r="G20" i="27"/>
  <c r="G18" i="27"/>
  <c r="G16" i="27"/>
  <c r="G14" i="27"/>
  <c r="G12" i="27"/>
  <c r="F23" i="27"/>
  <c r="E23" i="27"/>
  <c r="I27" i="20"/>
  <c r="J10" i="8" s="1"/>
  <c r="H27" i="20"/>
  <c r="I10" i="8" s="1"/>
  <c r="I26" i="25"/>
  <c r="I26" i="19"/>
  <c r="I26" i="18"/>
  <c r="I26" i="24"/>
  <c r="I26" i="22"/>
  <c r="I26" i="21"/>
  <c r="I26" i="23"/>
  <c r="I26" i="20"/>
  <c r="I14" i="8"/>
  <c r="H18" i="8"/>
  <c r="K18" i="8" s="1"/>
  <c r="L18" i="8" s="1"/>
  <c r="H14" i="8"/>
  <c r="K14" i="8" s="1"/>
  <c r="L14" i="8" s="1"/>
  <c r="J22" i="27" l="1"/>
  <c r="C3" i="31"/>
  <c r="B3" i="27"/>
  <c r="C23" i="27"/>
  <c r="A28" i="8"/>
  <c r="B18" i="8"/>
  <c r="B17" i="8"/>
  <c r="B16" i="8"/>
  <c r="B15" i="8"/>
  <c r="B14" i="8"/>
  <c r="B12" i="8"/>
  <c r="B11" i="8"/>
  <c r="B13" i="8"/>
  <c r="B10" i="8"/>
  <c r="B9" i="8"/>
  <c r="C3" i="8"/>
  <c r="D26" i="3"/>
  <c r="C27" i="3"/>
  <c r="D27" i="3"/>
  <c r="E9" i="8" s="1"/>
  <c r="E27" i="3"/>
  <c r="F9" i="8" s="1"/>
  <c r="F19" i="8" s="1"/>
  <c r="F27" i="3"/>
  <c r="G9" i="8" s="1"/>
  <c r="G19" i="8" s="1"/>
  <c r="B27" i="3"/>
  <c r="C9" i="8" s="1"/>
  <c r="B26" i="3"/>
  <c r="I11" i="27"/>
  <c r="I12" i="27"/>
  <c r="I13" i="27"/>
  <c r="I14" i="27"/>
  <c r="I15" i="27"/>
  <c r="I16" i="27"/>
  <c r="I17" i="27"/>
  <c r="I18" i="27"/>
  <c r="I19" i="27"/>
  <c r="I20" i="27"/>
  <c r="I21" i="27"/>
  <c r="I10" i="27"/>
  <c r="K10" i="27" l="1"/>
  <c r="K20" i="27"/>
  <c r="K18" i="27"/>
  <c r="K16" i="27"/>
  <c r="K14" i="27"/>
  <c r="K12" i="27"/>
  <c r="K21" i="27"/>
  <c r="K19" i="27"/>
  <c r="K17" i="27"/>
  <c r="K15" i="27"/>
  <c r="K13" i="27"/>
  <c r="K11" i="27"/>
  <c r="B23" i="27"/>
  <c r="C19" i="8"/>
  <c r="D23" i="27"/>
  <c r="B22" i="27"/>
  <c r="D22" i="27"/>
  <c r="D19" i="8"/>
  <c r="I26" i="3"/>
  <c r="E19" i="8"/>
  <c r="G27" i="3"/>
  <c r="H9" i="8" s="1"/>
  <c r="K9" i="8" s="1"/>
  <c r="H27" i="3"/>
  <c r="I9" i="8" s="1"/>
  <c r="I27" i="3"/>
  <c r="J9" i="8" s="1"/>
  <c r="D3" i="3"/>
  <c r="K19" i="8" l="1"/>
  <c r="L20" i="8" s="1"/>
  <c r="L9" i="8"/>
  <c r="L19" i="8" s="1"/>
  <c r="I23" i="27"/>
  <c r="J23" i="27" s="1"/>
  <c r="G23" i="27"/>
  <c r="H23" i="27"/>
  <c r="I20" i="8"/>
  <c r="H20" i="8"/>
  <c r="J19" i="8"/>
  <c r="K20" i="8" s="1"/>
  <c r="I22" i="27"/>
  <c r="K23"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A29" authorId="0" shapeId="0" xr:uid="{00000000-0006-0000-0200-000001000000}">
      <text>
        <r>
          <rPr>
            <b/>
            <sz val="8"/>
            <color indexed="81"/>
            <rFont val="Tahoma"/>
            <family val="2"/>
          </rPr>
          <t>Clave de desprotección:  pgai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D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D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D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<sst xmlns="http://schemas.openxmlformats.org/spreadsheetml/2006/main" count="593" uniqueCount="147">
  <si>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</si>
  <si>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</si>
  <si>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</si>
  <si>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</si>
  <si>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</si>
  <si>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</si>
  <si>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</si>
  <si>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</si>
  <si>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</si>
  <si>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</si>
  <si>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</si>
  <si>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</si>
  <si>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</si>
  <si>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</si>
  <si>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</si>
  <si>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</si>
  <si>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</si>
  <si>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</si>
  <si>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</si>
  <si>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</si>
  <si>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</si>
  <si>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</si>
  <si>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</si>
  <si>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</si>
  <si>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</si>
  <si>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</si>
  <si>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</si>
  <si>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</si>
  <si>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</si>
  <si>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</si>
  <si>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</si>
  <si>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</si>
  <si>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</si>
  <si>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</si>
  <si>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</si>
  <si>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</si>
  <si>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</si>
  <si>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Fuente de información:</t>
  </si>
  <si>
    <t>Detalle</t>
  </si>
  <si>
    <t>Unidad</t>
  </si>
  <si>
    <t>ENCARGADO DE REGISTRO:</t>
  </si>
  <si>
    <t>AÑO</t>
  </si>
  <si>
    <t>GRÁFICO CONTROL DE CONSUMO DE ENERGÍA ELÉCTRICA</t>
  </si>
  <si>
    <t>Año</t>
  </si>
  <si>
    <t>HISTÓRICO DE CONSUMO DE ENERGÍA ELÉCTRICA INSTITUCIONAL</t>
  </si>
  <si>
    <t>CONSUMO DE ENERGÍA ELÉCTRICA INSTITUCIONAL</t>
  </si>
  <si>
    <t>GRÁFICO DE CONSUMO DE ENERGÍA ELÉCTRICA INSTITUCIONAL</t>
  </si>
  <si>
    <t>Consideraciones importantes</t>
  </si>
  <si>
    <t>Factor de emisión</t>
  </si>
  <si>
    <t>Período del reporte:</t>
  </si>
  <si>
    <t>Importe             (¢)</t>
  </si>
  <si>
    <t>Toneladas de dióxido de carbono equivalente (tCO2e)</t>
  </si>
  <si>
    <t>20..</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</si>
  <si>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</si>
  <si>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</si>
  <si>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</si>
  <si>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</si>
  <si>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</si>
  <si>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</si>
  <si>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</si>
  <si>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</si>
  <si>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</si>
  <si>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Factor de Emisión</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</si>
  <si>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</si>
  <si>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</si>
  <si>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</si>
  <si>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</si>
  <si>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</si>
  <si>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</si>
  <si>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</si>
  <si>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</si>
  <si>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</si>
  <si>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</si>
  <si>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</si>
  <si>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</si>
  <si>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</si>
  <si>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</si>
  <si>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</si>
  <si>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Número de empleados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</si>
  <si>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</si>
  <si>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</si>
  <si>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</si>
  <si>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</si>
  <si>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</si>
  <si>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</si>
  <si>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</si>
  <si>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</si>
  <si>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5-14</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</si>
  <si>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</si>
  <si>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</si>
  <si>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</si>
  <si>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</si>
  <si>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</si>
  <si>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</si>
  <si>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</si>
  <si>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</si>
  <si>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</si>
  <si>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Todos los datos requeridos por la hoja.  Esta hoja se debe arrastrar la información de años anteriores.</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</si>
  <si>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</si>
  <si>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</si>
  <si>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</si>
  <si>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</si>
  <si>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</si>
  <si>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</si>
  <si>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</si>
  <si>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</si>
  <si>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</si>
  <si>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</si>
  <si>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</si>
  <si>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</si>
  <si>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</si>
  <si>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</si>
  <si>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</si>
  <si>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kgCO2e / kWh</t>
  </si>
  <si>
    <t>Kilogramos de dióxido de carbono equivalente          
(kg CO2e)</t>
  </si>
  <si>
    <t>Kilogramos de dióxido de carbono equivalente 
(kg CO2e)</t>
  </si>
  <si>
    <t>TOTAL</t>
  </si>
  <si>
    <t>Kilogramos de dióxido de carbono equivalente por empleado
(kg CO2e/empleado)</t>
  </si>
  <si>
    <t>Consumo de energía eléctrica por empleado al mes  (kWh/empleado/mes)</t>
  </si>
  <si>
    <t>Consumo de energía eléctrica por área física  por mes  (kWh/m2/mes)</t>
  </si>
  <si>
    <t>Kilogramos de dióxido de carbono equivalente por mes
(kg CO2e/mes)</t>
  </si>
  <si>
    <t>Kilogramos de dióxido de carbono equivalente por empleado al mes
(kg CO2e/empleado/mes)</t>
  </si>
  <si>
    <t>CONSUMO DE ENERGÍA ELÉCTRICA POR EDIFICIO</t>
  </si>
  <si>
    <t xml:space="preserve">GRÁFICOS DE CONSUMO DE ENERGÍA ELÉCTRICA </t>
  </si>
  <si>
    <t>Consumo de Energía  (kWh/mes)</t>
  </si>
  <si>
    <t>Demanda máxima (kW)</t>
  </si>
  <si>
    <t>Importe (¢/mes)</t>
  </si>
  <si>
    <t>Toneladas de dióxido de carbono equivalente          
(Ton CO2e)</t>
  </si>
  <si>
    <t>Toneladas de dióxido de carbono equivalente (Ton CO2e)</t>
  </si>
  <si>
    <t>Toneladas de dióxido de carbono equivalente por empleado al mes (Ton CO2e/empleado/mes)</t>
  </si>
  <si>
    <t>Sitio web:</t>
  </si>
  <si>
    <t>http://cglobal.imn.ac.cr/sites/default/files/documentos/factoresemision-gei-2014_1.pdfde Gest</t>
  </si>
  <si>
    <t>Año de referencia del factor:</t>
  </si>
  <si>
    <t>Uso de electricidad</t>
  </si>
  <si>
    <t>Instito Meteorológico Nacional (2015)</t>
  </si>
  <si>
    <t>Año 2014</t>
  </si>
  <si>
    <t>Imprenta Nacional</t>
  </si>
  <si>
    <t>Lic. Carlos Rodríguez Pérez</t>
  </si>
  <si>
    <t>Dirección General</t>
  </si>
  <si>
    <t>Yennory Carrillo Cruz</t>
  </si>
  <si>
    <t>Planificación</t>
  </si>
  <si>
    <t>2296-9570 ext. 148</t>
  </si>
  <si>
    <t>ycarrillo@imprenta.go.cr</t>
  </si>
  <si>
    <t>I semestre 2016</t>
  </si>
  <si>
    <t>690.14</t>
  </si>
  <si>
    <t>764,26</t>
  </si>
  <si>
    <t>II semestre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</si>
</sst>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quot;₡&quot;#,##0.00"/>
    <numFmt numFmtId="165" formatCode="_(* #,##0.000_);_(* \(#,##0.000\);_(* &quot;-&quot;??_);_(@_)"/>
    <numFmt numFmtId="166" formatCode="&quot;₡&quot;#,##0"/>
    <numFmt numFmtId="167" formatCode="0.000"/>
    <numFmt numFmtId="168" formatCode="0.0000"/>
  </numFmts>
  <fonts count="24" x14ac:knownFonts="1">
    <font>
      <sz val="11"/>
      <color theme="1"/>
      <name val="Calibri"/>
      <family val="2"/>
      <scheme val="minor"/>
    </font>
    <font>
      <b/>
      <sz val="8"/>
      <color indexed="81"/>
      <name val="Tahoma"/>
      <family val="2"/>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43" fontId="17" fillId="0" borderId="0" applyFont="0" applyFill="0" applyBorder="0" applyAlignment="0" applyProtection="0"/>
    <xf numFmtId="0" fontId="23" fillId="0" borderId="0" applyNumberFormat="0" applyFill="0" applyBorder="0" applyAlignment="0" applyProtection="0">
      <alignment vertical="top"/>
      <protection locked="0"/>
    </xf>
  </cellStyleXfs>
  <cellXfs count="164">
    <xf numFmtId="0" fontId="0" fillId="0" borderId="0" xfId="0"/>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xf>
    <xf numFmtId="0" fontId="0" fillId="2" borderId="0" xfId="0" applyFill="1" applyAlignment="1">
      <alignment vertical="center" wrapText="1"/>
    </xf>
    <xf numFmtId="0" fontId="4" fillId="2" borderId="0" xfId="0" applyFont="1" applyFill="1" applyAlignment="1">
      <alignment vertical="center" wrapText="1"/>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2" fillId="5" borderId="1" xfId="0" applyFont="1" applyFill="1" applyBorder="1" applyAlignment="1" applyProtection="1">
      <alignment horizontal="center"/>
    </xf>
    <xf numFmtId="0" fontId="0" fillId="2" borderId="0" xfId="0" applyFont="1" applyFill="1" applyBorder="1" applyAlignment="1" applyProtection="1">
      <alignment horizontal="center"/>
    </xf>
    <xf numFmtId="0" fontId="0" fillId="5" borderId="0" xfId="0" applyFont="1" applyFill="1" applyProtection="1"/>
    <xf numFmtId="0" fontId="2" fillId="5" borderId="0" xfId="0" applyFont="1" applyFill="1" applyAlignment="1" applyProtection="1">
      <alignment horizontal="right"/>
    </xf>
    <xf numFmtId="0" fontId="0"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3" borderId="0" xfId="0" applyFont="1" applyFill="1" applyAlignment="1" applyProtection="1"/>
    <xf numFmtId="0" fontId="0" fillId="3" borderId="0" xfId="0" applyFont="1" applyFill="1" applyProtection="1"/>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2" fontId="8" fillId="3" borderId="1" xfId="0" applyNumberFormat="1" applyFont="1" applyFill="1" applyBorder="1" applyAlignment="1" applyProtection="1">
      <alignment horizontal="center" vertical="center" wrapText="1"/>
    </xf>
    <xf numFmtId="2" fontId="9"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2"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11" fillId="9" borderId="7" xfId="0" applyFont="1" applyFill="1" applyBorder="1" applyAlignment="1" applyProtection="1">
      <alignment vertical="center" wrapText="1"/>
    </xf>
    <xf numFmtId="0" fontId="10" fillId="9" borderId="0" xfId="0" applyFont="1" applyFill="1" applyAlignment="1" applyProtection="1">
      <alignment vertical="center" wrapText="1"/>
    </xf>
    <xf numFmtId="0" fontId="2" fillId="9" borderId="4" xfId="0" applyFont="1" applyFill="1" applyBorder="1" applyAlignment="1" applyProtection="1">
      <alignment vertical="center" wrapText="1"/>
      <protection locked="0"/>
    </xf>
    <xf numFmtId="0" fontId="0" fillId="2" borderId="1" xfId="0" applyFill="1" applyBorder="1" applyAlignment="1">
      <alignment vertical="center" wrapText="1"/>
    </xf>
    <xf numFmtId="0" fontId="2" fillId="4" borderId="1" xfId="0" applyFont="1" applyFill="1" applyBorder="1" applyAlignment="1" applyProtection="1">
      <alignment horizontal="center" vertical="center" wrapText="1"/>
    </xf>
    <xf numFmtId="0" fontId="0" fillId="2" borderId="0" xfId="0" applyFill="1"/>
    <xf numFmtId="0" fontId="11" fillId="2" borderId="0" xfId="0" applyFont="1" applyFill="1" applyAlignment="1">
      <alignment vertical="center" wrapText="1"/>
    </xf>
    <xf numFmtId="165" fontId="2" fillId="4" borderId="1" xfId="1" applyNumberFormat="1" applyFont="1" applyFill="1" applyBorder="1" applyAlignment="1" applyProtection="1">
      <alignment horizontal="center" vertical="center" wrapText="1"/>
    </xf>
    <xf numFmtId="165" fontId="2" fillId="4" borderId="1" xfId="1" applyNumberFormat="1" applyFont="1" applyFill="1" applyBorder="1" applyAlignment="1" applyProtection="1">
      <alignment horizontal="center"/>
    </xf>
    <xf numFmtId="2" fontId="18" fillId="3" borderId="1" xfId="0" applyNumberFormat="1" applyFont="1" applyFill="1" applyBorder="1" applyAlignment="1" applyProtection="1">
      <alignment horizontal="center" vertical="center" wrapText="1"/>
    </xf>
    <xf numFmtId="2" fontId="19" fillId="6" borderId="1" xfId="0" applyNumberFormat="1" applyFont="1" applyFill="1" applyBorder="1" applyAlignment="1" applyProtection="1">
      <alignment horizontal="center" vertical="center" wrapText="1"/>
    </xf>
    <xf numFmtId="0" fontId="11" fillId="2" borderId="0" xfId="0" applyFont="1" applyFill="1" applyAlignment="1">
      <alignment horizontal="left" vertical="center" wrapText="1"/>
    </xf>
    <xf numFmtId="0" fontId="21" fillId="10" borderId="12" xfId="0" applyFont="1" applyFill="1" applyBorder="1" applyAlignment="1">
      <alignment vertical="center" wrapText="1"/>
    </xf>
    <xf numFmtId="0" fontId="0" fillId="2" borderId="0" xfId="0" applyFill="1" applyAlignment="1">
      <alignment horizontal="left" vertical="center" wrapText="1"/>
    </xf>
    <xf numFmtId="0" fontId="21" fillId="10" borderId="15"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43" fontId="2" fillId="4" borderId="1" xfId="1" applyNumberFormat="1" applyFont="1" applyFill="1" applyBorder="1" applyAlignment="1" applyProtection="1">
      <alignment horizontal="center" vertical="center" wrapText="1"/>
    </xf>
    <xf numFmtId="166" fontId="18" fillId="3" borderId="1" xfId="0" applyNumberFormat="1" applyFont="1" applyFill="1" applyBorder="1" applyAlignment="1" applyProtection="1">
      <alignment horizontal="center" vertical="center" wrapText="1"/>
    </xf>
    <xf numFmtId="166" fontId="19" fillId="6" borderId="1" xfId="0" applyNumberFormat="1" applyFont="1" applyFill="1" applyBorder="1" applyAlignment="1" applyProtection="1">
      <alignment horizontal="center" vertical="center" wrapText="1"/>
    </xf>
    <xf numFmtId="166" fontId="0" fillId="2" borderId="1" xfId="0" applyNumberFormat="1" applyFill="1" applyBorder="1" applyAlignment="1" applyProtection="1">
      <alignment horizontal="center" vertical="center" wrapText="1"/>
      <protection locked="0"/>
    </xf>
    <xf numFmtId="166" fontId="2" fillId="4" borderId="1" xfId="1" applyNumberFormat="1" applyFont="1" applyFill="1" applyBorder="1" applyAlignment="1" applyProtection="1">
      <alignment horizontal="center" vertical="center" wrapText="1"/>
    </xf>
    <xf numFmtId="166" fontId="8" fillId="3" borderId="1" xfId="0" applyNumberFormat="1" applyFont="1" applyFill="1" applyBorder="1" applyAlignment="1" applyProtection="1">
      <alignment horizontal="center" vertical="center" wrapText="1"/>
    </xf>
    <xf numFmtId="166" fontId="9" fillId="6" borderId="1" xfId="0" applyNumberFormat="1" applyFont="1" applyFill="1" applyBorder="1" applyAlignment="1" applyProtection="1">
      <alignment horizontal="center" vertical="center" wrapText="1"/>
    </xf>
    <xf numFmtId="37" fontId="2" fillId="4" borderId="1" xfId="1" applyNumberFormat="1" applyFont="1" applyFill="1" applyBorder="1" applyAlignment="1" applyProtection="1">
      <alignment horizontal="center" vertical="center" wrapText="1"/>
    </xf>
    <xf numFmtId="1" fontId="8" fillId="3" borderId="1" xfId="0" applyNumberFormat="1" applyFont="1" applyFill="1" applyBorder="1" applyAlignment="1" applyProtection="1">
      <alignment horizontal="center" vertical="center" wrapText="1"/>
    </xf>
    <xf numFmtId="2" fontId="2" fillId="4" borderId="1" xfId="1" applyNumberFormat="1" applyFont="1" applyFill="1" applyBorder="1" applyAlignment="1" applyProtection="1">
      <alignment horizontal="center"/>
    </xf>
    <xf numFmtId="2" fontId="2" fillId="4" borderId="1" xfId="1" applyNumberFormat="1" applyFont="1" applyFill="1" applyBorder="1" applyAlignment="1" applyProtection="1">
      <alignment horizontal="center" vertical="center" wrapText="1"/>
    </xf>
    <xf numFmtId="0" fontId="4" fillId="2" borderId="0" xfId="0" applyFont="1" applyFill="1" applyAlignment="1">
      <alignment horizontal="center" vertical="center" wrapText="1"/>
    </xf>
    <xf numFmtId="0" fontId="7" fillId="2" borderId="0" xfId="0" applyFont="1" applyFill="1" applyAlignment="1">
      <alignment horizontal="left" vertical="center" wrapText="1"/>
    </xf>
    <xf numFmtId="0" fontId="0" fillId="2" borderId="4" xfId="0" applyFill="1" applyBorder="1" applyAlignment="1" applyProtection="1">
      <alignment horizontal="left"/>
      <protection locked="0"/>
    </xf>
    <xf numFmtId="0" fontId="6" fillId="2" borderId="0" xfId="0" applyFont="1" applyFill="1" applyAlignment="1" applyProtection="1">
      <alignment horizontal="center" vertical="top"/>
    </xf>
    <xf numFmtId="0" fontId="9" fillId="6"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10" fillId="9" borderId="0" xfId="0" applyFont="1" applyFill="1" applyAlignment="1" applyProtection="1">
      <alignment horizontal="left"/>
    </xf>
    <xf numFmtId="0" fontId="4" fillId="2" borderId="0" xfId="0" applyFont="1" applyFill="1" applyAlignment="1" applyProtection="1"/>
    <xf numFmtId="0" fontId="11" fillId="2" borderId="0" xfId="0" applyFont="1" applyFill="1" applyProtection="1"/>
    <xf numFmtId="0" fontId="10" fillId="2" borderId="0" xfId="0" applyFont="1" applyFill="1" applyAlignment="1" applyProtection="1">
      <alignment horizontal="center"/>
    </xf>
    <xf numFmtId="0" fontId="10" fillId="2" borderId="0" xfId="0" applyFont="1" applyFill="1" applyAlignment="1" applyProtection="1">
      <alignment vertical="top" wrapText="1"/>
    </xf>
    <xf numFmtId="0" fontId="10" fillId="2" borderId="0" xfId="0" applyFont="1" applyFill="1" applyAlignment="1" applyProtection="1">
      <alignment horizontal="left" vertical="top" wrapText="1"/>
    </xf>
    <xf numFmtId="0" fontId="14" fillId="2" borderId="0" xfId="0" applyFont="1" applyFill="1" applyProtection="1"/>
    <xf numFmtId="0" fontId="11" fillId="2" borderId="0" xfId="0" applyFont="1" applyFill="1" applyAlignment="1" applyProtection="1">
      <alignment horizontal="center" vertical="top" wrapText="1"/>
    </xf>
    <xf numFmtId="0" fontId="11" fillId="2" borderId="0" xfId="0" applyFont="1" applyFill="1" applyAlignment="1" applyProtection="1">
      <alignment horizontal="left" vertical="center"/>
    </xf>
    <xf numFmtId="0" fontId="11" fillId="2" borderId="0" xfId="0" applyFont="1" applyFill="1" applyAlignment="1" applyProtection="1">
      <alignment horizontal="center" vertical="top"/>
    </xf>
    <xf numFmtId="0" fontId="11" fillId="2" borderId="0" xfId="0" applyFont="1" applyFill="1" applyAlignment="1" applyProtection="1">
      <alignment vertical="top"/>
    </xf>
    <xf numFmtId="0" fontId="11" fillId="2" borderId="0" xfId="0" applyFont="1" applyFill="1" applyAlignment="1" applyProtection="1">
      <alignment horizontal="left" vertical="top"/>
    </xf>
    <xf numFmtId="0" fontId="11" fillId="2" borderId="1" xfId="0" applyFont="1" applyFill="1" applyBorder="1" applyAlignment="1" applyProtection="1">
      <alignment horizontal="center" vertical="center"/>
    </xf>
    <xf numFmtId="49" fontId="11" fillId="2" borderId="1" xfId="0" applyNumberFormat="1" applyFont="1" applyFill="1" applyBorder="1" applyAlignment="1" applyProtection="1">
      <alignment horizontal="center" vertical="center"/>
    </xf>
    <xf numFmtId="0" fontId="11" fillId="2" borderId="0" xfId="0" applyFont="1" applyFill="1" applyAlignment="1" applyProtection="1">
      <alignment vertical="top" wrapText="1"/>
    </xf>
    <xf numFmtId="164" fontId="11"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xf>
    <xf numFmtId="0" fontId="7" fillId="2" borderId="0" xfId="0" applyFont="1"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2"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Protection="1"/>
    <xf numFmtId="0" fontId="0" fillId="2" borderId="4" xfId="0" applyFill="1" applyBorder="1" applyAlignment="1" applyProtection="1">
      <protection locked="0"/>
    </xf>
    <xf numFmtId="0" fontId="0" fillId="9" borderId="0" xfId="0" applyFont="1" applyFill="1" applyAlignment="1" applyProtection="1">
      <alignment vertical="center" wrapText="1"/>
    </xf>
    <xf numFmtId="0" fontId="0" fillId="9" borderId="0" xfId="0" applyFont="1" applyFill="1" applyProtection="1"/>
    <xf numFmtId="2" fontId="0" fillId="3" borderId="1" xfId="0" applyNumberFormat="1" applyFont="1" applyFill="1" applyBorder="1" applyAlignment="1" applyProtection="1">
      <alignment horizontal="center" vertical="center" wrapText="1"/>
    </xf>
    <xf numFmtId="0" fontId="6" fillId="2" borderId="0" xfId="0" applyFont="1" applyFill="1" applyAlignment="1" applyProtection="1">
      <alignment vertical="top"/>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167" fontId="0" fillId="2" borderId="1" xfId="0" applyNumberFormat="1" applyFill="1" applyBorder="1" applyAlignment="1" applyProtection="1">
      <alignment horizontal="center" vertical="center" wrapText="1"/>
    </xf>
    <xf numFmtId="0" fontId="11" fillId="9" borderId="0" xfId="0" applyFont="1" applyFill="1" applyBorder="1" applyAlignment="1" applyProtection="1">
      <alignment horizontal="left" vertical="center" wrapText="1"/>
    </xf>
    <xf numFmtId="0" fontId="2" fillId="9" borderId="0" xfId="0" applyFont="1" applyFill="1" applyBorder="1" applyAlignment="1" applyProtection="1">
      <alignment horizontal="left"/>
      <protection locked="0"/>
    </xf>
    <xf numFmtId="0" fontId="2" fillId="4" borderId="1" xfId="0" applyFont="1" applyFill="1" applyBorder="1" applyAlignment="1" applyProtection="1">
      <alignment horizontal="center" vertical="center" wrapText="1"/>
    </xf>
    <xf numFmtId="168" fontId="2" fillId="4" borderId="1" xfId="1" applyNumberFormat="1" applyFont="1" applyFill="1" applyBorder="1" applyAlignment="1" applyProtection="1">
      <alignment horizontal="center" vertical="center" wrapText="1"/>
    </xf>
    <xf numFmtId="3" fontId="0" fillId="2" borderId="1" xfId="0" applyNumberFormat="1" applyFill="1" applyBorder="1" applyAlignment="1" applyProtection="1">
      <alignment horizontal="center" vertical="center" wrapText="1"/>
      <protection locked="0"/>
    </xf>
    <xf numFmtId="0" fontId="10" fillId="2" borderId="0" xfId="0" applyFont="1" applyFill="1" applyAlignment="1" applyProtection="1">
      <alignment horizontal="left" vertical="top" wrapText="1"/>
    </xf>
    <xf numFmtId="0" fontId="11" fillId="2" borderId="0" xfId="0" applyFont="1" applyFill="1" applyAlignment="1" applyProtection="1">
      <alignment horizontal="left" vertical="top" wrapText="1"/>
    </xf>
    <xf numFmtId="0" fontId="11" fillId="2" borderId="3" xfId="0" applyFont="1" applyFill="1" applyBorder="1" applyAlignment="1" applyProtection="1">
      <alignment horizontal="left" vertical="center" wrapText="1"/>
    </xf>
    <xf numFmtId="0" fontId="11" fillId="2" borderId="5"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4" fillId="2" borderId="0" xfId="0" applyFont="1" applyFill="1" applyAlignment="1" applyProtection="1">
      <alignment horizontal="center" vertical="center" wrapText="1"/>
    </xf>
    <xf numFmtId="0" fontId="11" fillId="2" borderId="0" xfId="0" applyFont="1" applyFill="1" applyAlignment="1" applyProtection="1">
      <alignment horizontal="left" vertical="top"/>
    </xf>
    <xf numFmtId="164" fontId="11" fillId="2" borderId="0" xfId="0" applyNumberFormat="1" applyFont="1" applyFill="1" applyAlignment="1" applyProtection="1">
      <alignment horizontal="left" vertical="top" wrapText="1"/>
    </xf>
    <xf numFmtId="0" fontId="21" fillId="10" borderId="13" xfId="0" applyFont="1" applyFill="1" applyBorder="1" applyAlignment="1">
      <alignment vertical="center" wrapText="1"/>
    </xf>
    <xf numFmtId="0" fontId="23" fillId="2" borderId="13" xfId="2" applyFill="1" applyBorder="1" applyAlignment="1" applyProtection="1">
      <alignment horizontal="center" vertical="center" wrapText="1"/>
    </xf>
    <xf numFmtId="0" fontId="23" fillId="2" borderId="14" xfId="2" applyFill="1" applyBorder="1" applyAlignment="1" applyProtection="1">
      <alignment horizontal="center"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1" fillId="10" borderId="0" xfId="0" applyFont="1" applyFill="1" applyBorder="1" applyAlignment="1">
      <alignment horizontal="left" vertical="center"/>
    </xf>
    <xf numFmtId="0" fontId="23" fillId="2" borderId="0" xfId="2" applyFill="1" applyBorder="1" applyAlignment="1" applyProtection="1">
      <alignment horizontal="center" vertical="center" wrapText="1"/>
    </xf>
    <xf numFmtId="0" fontId="23" fillId="2" borderId="16" xfId="2" applyFill="1" applyBorder="1" applyAlignment="1" applyProtection="1">
      <alignment horizontal="center" vertical="center" wrapText="1"/>
    </xf>
    <xf numFmtId="0" fontId="21" fillId="10" borderId="13" xfId="0" applyFont="1" applyFill="1" applyBorder="1" applyAlignment="1">
      <alignment horizontal="left" vertical="center"/>
    </xf>
    <xf numFmtId="0" fontId="20" fillId="2" borderId="0" xfId="0" applyFont="1" applyFill="1" applyAlignment="1">
      <alignment horizontal="center" vertical="center" wrapText="1"/>
    </xf>
    <xf numFmtId="0" fontId="7" fillId="2" borderId="0" xfId="0" applyFont="1" applyFill="1" applyAlignment="1">
      <alignment horizontal="left" vertical="center" wrapText="1"/>
    </xf>
    <xf numFmtId="0" fontId="4" fillId="11" borderId="0" xfId="0" applyFont="1" applyFill="1" applyAlignment="1">
      <alignment horizontal="center" vertical="center" wrapText="1"/>
    </xf>
    <xf numFmtId="0" fontId="0" fillId="5" borderId="0" xfId="0" applyFont="1" applyFill="1" applyAlignment="1" applyProtection="1">
      <alignment horizontal="left"/>
    </xf>
    <xf numFmtId="0" fontId="0" fillId="5" borderId="0" xfId="0" applyFill="1" applyAlignment="1" applyProtection="1">
      <alignment horizontal="left"/>
    </xf>
    <xf numFmtId="0" fontId="23" fillId="5" borderId="0" xfId="2" applyFill="1" applyAlignment="1" applyProtection="1">
      <alignment horizontal="left"/>
    </xf>
    <xf numFmtId="0" fontId="2" fillId="2" borderId="0" xfId="0" applyFont="1" applyFill="1" applyAlignment="1" applyProtection="1">
      <alignment horizontal="center"/>
    </xf>
    <xf numFmtId="0" fontId="6"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vertical="center" wrapText="1"/>
      <protection locked="0"/>
    </xf>
    <xf numFmtId="0" fontId="23" fillId="5" borderId="0" xfId="2"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center" vertical="center"/>
      <protection locked="0"/>
    </xf>
    <xf numFmtId="0" fontId="6" fillId="2" borderId="0" xfId="0" applyFont="1" applyFill="1" applyAlignment="1" applyProtection="1">
      <alignment horizontal="center" vertical="top"/>
    </xf>
    <xf numFmtId="0" fontId="0" fillId="2" borderId="7" xfId="0" applyFill="1" applyBorder="1" applyAlignment="1" applyProtection="1">
      <alignment horizontal="left"/>
      <protection locked="0"/>
    </xf>
    <xf numFmtId="0" fontId="2" fillId="2" borderId="0" xfId="0" applyFont="1" applyFill="1" applyAlignment="1" applyProtection="1">
      <alignment horizontal="left"/>
    </xf>
    <xf numFmtId="0" fontId="2" fillId="4" borderId="1" xfId="0" applyFont="1" applyFill="1" applyBorder="1" applyAlignment="1" applyProtection="1">
      <alignment horizontal="center" vertical="center" wrapText="1"/>
    </xf>
    <xf numFmtId="14" fontId="0" fillId="2" borderId="7" xfId="0" applyNumberFormat="1" applyFill="1" applyBorder="1" applyAlignment="1" applyProtection="1">
      <alignment horizontal="left"/>
      <protection locked="0"/>
    </xf>
    <xf numFmtId="0" fontId="2" fillId="7"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xf>
    <xf numFmtId="0" fontId="0" fillId="2" borderId="4" xfId="0" applyFill="1" applyBorder="1" applyAlignment="1" applyProtection="1">
      <alignment horizontal="left"/>
      <protection locked="0"/>
    </xf>
    <xf numFmtId="0" fontId="0" fillId="2" borderId="4" xfId="0" applyNumberFormat="1" applyFill="1" applyBorder="1" applyAlignment="1" applyProtection="1">
      <alignment horizontal="left"/>
      <protection locked="0"/>
    </xf>
    <xf numFmtId="0" fontId="0" fillId="0" borderId="4" xfId="0" applyBorder="1" applyAlignment="1" applyProtection="1">
      <alignment horizontal="left"/>
      <protection locked="0"/>
    </xf>
    <xf numFmtId="17" fontId="0" fillId="2" borderId="7" xfId="0" applyNumberFormat="1" applyFill="1" applyBorder="1" applyAlignment="1" applyProtection="1">
      <alignment horizontal="left"/>
      <protection locked="0"/>
    </xf>
    <xf numFmtId="0" fontId="6" fillId="3" borderId="0" xfId="0" applyFont="1" applyFill="1" applyAlignment="1" applyProtection="1">
      <alignment horizontal="center"/>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10" fillId="9" borderId="0" xfId="0" applyFont="1" applyFill="1" applyAlignment="1" applyProtection="1">
      <alignment horizontal="left"/>
    </xf>
    <xf numFmtId="0" fontId="2" fillId="9" borderId="4" xfId="0" applyFont="1" applyFill="1" applyBorder="1" applyAlignment="1" applyProtection="1">
      <alignment horizontal="left"/>
      <protection locked="0"/>
    </xf>
    <xf numFmtId="0" fontId="9" fillId="6" borderId="1" xfId="0" applyFont="1" applyFill="1" applyBorder="1" applyAlignment="1" applyProtection="1">
      <alignment horizontal="center" vertical="center" wrapText="1"/>
    </xf>
    <xf numFmtId="0" fontId="10" fillId="9" borderId="0" xfId="0" applyFont="1" applyFill="1" applyAlignment="1" applyProtection="1">
      <alignment horizontal="left" vertical="center" wrapText="1"/>
    </xf>
    <xf numFmtId="0" fontId="11" fillId="9" borderId="7"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0" fontId="0" fillId="2" borderId="2"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 fillId="4" borderId="2"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1'!$B$12:$B$13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1'!$B$14:$B$25</c:f>
              <c:numCache>
                <c:formatCode>#,##0</c:formatCode>
                <c:ptCount val="12"/>
                <c:pt idx="0">
                  <c:v>58270</c:v>
                </c:pt>
                <c:pt idx="1">
                  <c:v>59609</c:v>
                </c:pt>
                <c:pt idx="2">
                  <c:v>54507</c:v>
                </c:pt>
                <c:pt idx="3">
                  <c:v>55386</c:v>
                </c:pt>
                <c:pt idx="4">
                  <c:v>66716</c:v>
                </c:pt>
                <c:pt idx="5">
                  <c:v>61624</c:v>
                </c:pt>
                <c:pt idx="6">
                  <c:v>66426</c:v>
                </c:pt>
                <c:pt idx="7">
                  <c:v>58223</c:v>
                </c:pt>
                <c:pt idx="8">
                  <c:v>62875</c:v>
                </c:pt>
                <c:pt idx="9">
                  <c:v>61888</c:v>
                </c:pt>
                <c:pt idx="10">
                  <c:v>60992</c:v>
                </c:pt>
                <c:pt idx="11">
                  <c:v>47811</c:v>
                </c:pt>
              </c:numCache>
            </c:numRef>
          </c:val>
          <c:extLst>
            <c:ext xmlns:c16="http://schemas.microsoft.com/office/drawing/2014/chart" uri="{C3380CC4-5D6E-409C-BE32-E72D297353CC}">
              <c16:uniqueId val="{00000000-C27E-4D56-80B1-F542585BE9FA}"/>
            </c:ext>
          </c:extLst>
        </c:ser>
        <c:dLbls>
          <c:showLegendKey val="0"/>
          <c:showVal val="0"/>
          <c:showCatName val="0"/>
          <c:showSerName val="0"/>
          <c:showPercent val="0"/>
          <c:showBubbleSize val="0"/>
        </c:dLbls>
        <c:gapWidth val="150"/>
        <c:overlap val="100"/>
        <c:axId val="115810304"/>
        <c:axId val="89666624"/>
      </c:barChart>
      <c:catAx>
        <c:axId val="115810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89666624"/>
        <c:crosses val="autoZero"/>
        <c:auto val="1"/>
        <c:lblAlgn val="ctr"/>
        <c:lblOffset val="100"/>
        <c:noMultiLvlLbl val="0"/>
      </c:catAx>
      <c:valAx>
        <c:axId val="89666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5810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B94-496A-B6BD-C2B367496221}"/>
            </c:ext>
          </c:extLst>
        </c:ser>
        <c:dLbls>
          <c:showLegendKey val="0"/>
          <c:showVal val="0"/>
          <c:showCatName val="0"/>
          <c:showSerName val="0"/>
          <c:showPercent val="0"/>
          <c:showBubbleSize val="0"/>
        </c:dLbls>
        <c:gapWidth val="150"/>
        <c:overlap val="100"/>
        <c:axId val="96200192"/>
        <c:axId val="95138304"/>
      </c:barChart>
      <c:catAx>
        <c:axId val="96200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138304"/>
        <c:crosses val="autoZero"/>
        <c:auto val="1"/>
        <c:lblAlgn val="ctr"/>
        <c:lblOffset val="100"/>
        <c:noMultiLvlLbl val="0"/>
      </c:catAx>
      <c:valAx>
        <c:axId val="95138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200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48-4FF7-90A6-2B82A410DBA4}"/>
            </c:ext>
          </c:extLst>
        </c:ser>
        <c:dLbls>
          <c:showLegendKey val="0"/>
          <c:showVal val="0"/>
          <c:showCatName val="0"/>
          <c:showSerName val="0"/>
          <c:showPercent val="0"/>
          <c:showBubbleSize val="0"/>
        </c:dLbls>
        <c:gapWidth val="150"/>
        <c:overlap val="100"/>
        <c:axId val="130210816"/>
        <c:axId val="132046144"/>
      </c:barChart>
      <c:catAx>
        <c:axId val="130210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046144"/>
        <c:crosses val="autoZero"/>
        <c:auto val="1"/>
        <c:lblAlgn val="ctr"/>
        <c:lblOffset val="100"/>
        <c:noMultiLvlLbl val="0"/>
      </c:catAx>
      <c:valAx>
        <c:axId val="132046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10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357-409A-9CB3-C231C8134CC0}"/>
            </c:ext>
          </c:extLst>
        </c:ser>
        <c:dLbls>
          <c:showLegendKey val="0"/>
          <c:showVal val="0"/>
          <c:showCatName val="0"/>
          <c:showSerName val="0"/>
          <c:showPercent val="0"/>
          <c:showBubbleSize val="0"/>
        </c:dLbls>
        <c:gapWidth val="150"/>
        <c:overlap val="100"/>
        <c:axId val="132739072"/>
        <c:axId val="132638400"/>
      </c:barChart>
      <c:catAx>
        <c:axId val="132739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638400"/>
        <c:crosses val="autoZero"/>
        <c:auto val="1"/>
        <c:lblAlgn val="ctr"/>
        <c:lblOffset val="100"/>
        <c:noMultiLvlLbl val="0"/>
      </c:catAx>
      <c:valAx>
        <c:axId val="132638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39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5C-45EF-ABEB-BC986CF4F6C4}"/>
            </c:ext>
          </c:extLst>
        </c:ser>
        <c:dLbls>
          <c:showLegendKey val="0"/>
          <c:showVal val="0"/>
          <c:showCatName val="0"/>
          <c:showSerName val="0"/>
          <c:showPercent val="0"/>
          <c:showBubbleSize val="0"/>
        </c:dLbls>
        <c:gapWidth val="150"/>
        <c:overlap val="100"/>
        <c:axId val="132739584"/>
        <c:axId val="132640128"/>
      </c:barChart>
      <c:catAx>
        <c:axId val="132739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640128"/>
        <c:crosses val="autoZero"/>
        <c:auto val="1"/>
        <c:lblAlgn val="ctr"/>
        <c:lblOffset val="100"/>
        <c:noMultiLvlLbl val="0"/>
      </c:catAx>
      <c:valAx>
        <c:axId val="132640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39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A5A-488E-9456-04AC1F3751A8}"/>
            </c:ext>
          </c:extLst>
        </c:ser>
        <c:dLbls>
          <c:showLegendKey val="0"/>
          <c:showVal val="0"/>
          <c:showCatName val="0"/>
          <c:showSerName val="0"/>
          <c:showPercent val="0"/>
          <c:showBubbleSize val="0"/>
        </c:dLbls>
        <c:gapWidth val="150"/>
        <c:overlap val="100"/>
        <c:axId val="132740096"/>
        <c:axId val="132641280"/>
      </c:barChart>
      <c:catAx>
        <c:axId val="132740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641280"/>
        <c:crosses val="autoZero"/>
        <c:auto val="1"/>
        <c:lblAlgn val="ctr"/>
        <c:lblOffset val="100"/>
        <c:noMultiLvlLbl val="0"/>
      </c:catAx>
      <c:valAx>
        <c:axId val="132641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0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D39-44AD-B16C-AD048947DF7F}"/>
            </c:ext>
          </c:extLst>
        </c:ser>
        <c:dLbls>
          <c:showLegendKey val="0"/>
          <c:showVal val="0"/>
          <c:showCatName val="0"/>
          <c:showSerName val="0"/>
          <c:showPercent val="0"/>
          <c:showBubbleSize val="0"/>
        </c:dLbls>
        <c:gapWidth val="150"/>
        <c:overlap val="100"/>
        <c:axId val="132740608"/>
        <c:axId val="132643008"/>
      </c:barChart>
      <c:catAx>
        <c:axId val="132740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643008"/>
        <c:crosses val="autoZero"/>
        <c:auto val="1"/>
        <c:lblAlgn val="ctr"/>
        <c:lblOffset val="100"/>
        <c:noMultiLvlLbl val="0"/>
      </c:catAx>
      <c:valAx>
        <c:axId val="132643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0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922E-40A1-8D80-BB58D906392C}"/>
            </c:ext>
          </c:extLst>
        </c:ser>
        <c:dLbls>
          <c:showLegendKey val="0"/>
          <c:showVal val="0"/>
          <c:showCatName val="0"/>
          <c:showSerName val="0"/>
          <c:showPercent val="0"/>
          <c:showBubbleSize val="0"/>
        </c:dLbls>
        <c:gapWidth val="150"/>
        <c:overlap val="100"/>
        <c:axId val="132741120"/>
        <c:axId val="53592064"/>
      </c:barChart>
      <c:catAx>
        <c:axId val="132741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92064"/>
        <c:crosses val="autoZero"/>
        <c:auto val="1"/>
        <c:lblAlgn val="ctr"/>
        <c:lblOffset val="100"/>
        <c:noMultiLvlLbl val="0"/>
      </c:catAx>
      <c:valAx>
        <c:axId val="53592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1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DD2-49D6-90A1-F01057D307AB}"/>
            </c:ext>
          </c:extLst>
        </c:ser>
        <c:dLbls>
          <c:showLegendKey val="0"/>
          <c:showVal val="0"/>
          <c:showCatName val="0"/>
          <c:showSerName val="0"/>
          <c:showPercent val="0"/>
          <c:showBubbleSize val="0"/>
        </c:dLbls>
        <c:gapWidth val="150"/>
        <c:overlap val="100"/>
        <c:axId val="132741632"/>
        <c:axId val="53593792"/>
      </c:barChart>
      <c:catAx>
        <c:axId val="132741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93792"/>
        <c:crosses val="autoZero"/>
        <c:auto val="1"/>
        <c:lblAlgn val="ctr"/>
        <c:lblOffset val="100"/>
        <c:noMultiLvlLbl val="0"/>
      </c:catAx>
      <c:valAx>
        <c:axId val="5359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1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9A8-40ED-A94F-D5C037B6EA69}"/>
            </c:ext>
          </c:extLst>
        </c:ser>
        <c:dLbls>
          <c:showLegendKey val="0"/>
          <c:showVal val="0"/>
          <c:showCatName val="0"/>
          <c:showSerName val="0"/>
          <c:showPercent val="0"/>
          <c:showBubbleSize val="0"/>
        </c:dLbls>
        <c:gapWidth val="150"/>
        <c:overlap val="100"/>
        <c:axId val="132742144"/>
        <c:axId val="53595520"/>
      </c:barChart>
      <c:catAx>
        <c:axId val="132742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95520"/>
        <c:crosses val="autoZero"/>
        <c:auto val="1"/>
        <c:lblAlgn val="ctr"/>
        <c:lblOffset val="100"/>
        <c:noMultiLvlLbl val="0"/>
      </c:catAx>
      <c:valAx>
        <c:axId val="5359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2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86-4462-861B-CD6F5E742B0B}"/>
            </c:ext>
          </c:extLst>
        </c:ser>
        <c:dLbls>
          <c:showLegendKey val="0"/>
          <c:showVal val="0"/>
          <c:showCatName val="0"/>
          <c:showSerName val="0"/>
          <c:showPercent val="0"/>
          <c:showBubbleSize val="0"/>
        </c:dLbls>
        <c:gapWidth val="150"/>
        <c:overlap val="100"/>
        <c:axId val="132742656"/>
        <c:axId val="53597248"/>
      </c:barChart>
      <c:catAx>
        <c:axId val="132742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97248"/>
        <c:crosses val="autoZero"/>
        <c:auto val="1"/>
        <c:lblAlgn val="ctr"/>
        <c:lblOffset val="100"/>
        <c:noMultiLvlLbl val="0"/>
      </c:catAx>
      <c:valAx>
        <c:axId val="53597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742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D987-4B0B-9EA9-916C09073B4A}"/>
            </c:ext>
          </c:extLst>
        </c:ser>
        <c:dLbls>
          <c:showLegendKey val="0"/>
          <c:showVal val="0"/>
          <c:showCatName val="0"/>
          <c:showSerName val="0"/>
          <c:showPercent val="0"/>
          <c:showBubbleSize val="0"/>
        </c:dLbls>
        <c:gapWidth val="150"/>
        <c:overlap val="100"/>
        <c:axId val="133124096"/>
        <c:axId val="53598976"/>
      </c:barChart>
      <c:catAx>
        <c:axId val="133124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53598976"/>
        <c:crosses val="autoZero"/>
        <c:auto val="1"/>
        <c:lblAlgn val="ctr"/>
        <c:lblOffset val="100"/>
        <c:noMultiLvlLbl val="0"/>
      </c:catAx>
      <c:valAx>
        <c:axId val="53598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4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2F-4C38-869B-E08B91EF13DC}"/>
            </c:ext>
          </c:extLst>
        </c:ser>
        <c:dLbls>
          <c:showLegendKey val="0"/>
          <c:showVal val="0"/>
          <c:showCatName val="0"/>
          <c:showSerName val="0"/>
          <c:showPercent val="0"/>
          <c:showBubbleSize val="0"/>
        </c:dLbls>
        <c:gapWidth val="150"/>
        <c:overlap val="100"/>
        <c:axId val="96200704"/>
        <c:axId val="95140032"/>
      </c:barChart>
      <c:catAx>
        <c:axId val="96200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140032"/>
        <c:crosses val="autoZero"/>
        <c:auto val="1"/>
        <c:lblAlgn val="ctr"/>
        <c:lblOffset val="100"/>
        <c:noMultiLvlLbl val="0"/>
      </c:catAx>
      <c:valAx>
        <c:axId val="9514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200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F972-4787-BC06-B5348894E00E}"/>
            </c:ext>
          </c:extLst>
        </c:ser>
        <c:dLbls>
          <c:showLegendKey val="0"/>
          <c:showVal val="0"/>
          <c:showCatName val="0"/>
          <c:showSerName val="0"/>
          <c:showPercent val="0"/>
          <c:showBubbleSize val="0"/>
        </c:dLbls>
        <c:gapWidth val="150"/>
        <c:overlap val="100"/>
        <c:axId val="133124608"/>
        <c:axId val="132948544"/>
      </c:barChart>
      <c:catAx>
        <c:axId val="133124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948544"/>
        <c:crosses val="autoZero"/>
        <c:auto val="1"/>
        <c:lblAlgn val="ctr"/>
        <c:lblOffset val="100"/>
        <c:noMultiLvlLbl val="0"/>
      </c:catAx>
      <c:valAx>
        <c:axId val="132948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4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6E2F-4248-8CE6-795F97463F3F}"/>
            </c:ext>
          </c:extLst>
        </c:ser>
        <c:dLbls>
          <c:showLegendKey val="0"/>
          <c:showVal val="0"/>
          <c:showCatName val="0"/>
          <c:showSerName val="0"/>
          <c:showPercent val="0"/>
          <c:showBubbleSize val="0"/>
        </c:dLbls>
        <c:gapWidth val="150"/>
        <c:overlap val="100"/>
        <c:axId val="133125120"/>
        <c:axId val="132950272"/>
      </c:barChart>
      <c:catAx>
        <c:axId val="133125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950272"/>
        <c:crosses val="autoZero"/>
        <c:auto val="1"/>
        <c:lblAlgn val="ctr"/>
        <c:lblOffset val="100"/>
        <c:noMultiLvlLbl val="0"/>
      </c:catAx>
      <c:valAx>
        <c:axId val="132950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5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6D-4933-BC95-31C07BD30DA6}"/>
            </c:ext>
          </c:extLst>
        </c:ser>
        <c:dLbls>
          <c:showLegendKey val="0"/>
          <c:showVal val="0"/>
          <c:showCatName val="0"/>
          <c:showSerName val="0"/>
          <c:showPercent val="0"/>
          <c:showBubbleSize val="0"/>
        </c:dLbls>
        <c:gapWidth val="150"/>
        <c:overlap val="100"/>
        <c:axId val="133125632"/>
        <c:axId val="132952000"/>
      </c:barChart>
      <c:catAx>
        <c:axId val="133125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952000"/>
        <c:crosses val="autoZero"/>
        <c:auto val="1"/>
        <c:lblAlgn val="ctr"/>
        <c:lblOffset val="100"/>
        <c:noMultiLvlLbl val="0"/>
      </c:catAx>
      <c:valAx>
        <c:axId val="132952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5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CB7-48DB-9264-B0BDE2ED653E}"/>
            </c:ext>
          </c:extLst>
        </c:ser>
        <c:dLbls>
          <c:showLegendKey val="0"/>
          <c:showVal val="0"/>
          <c:showCatName val="0"/>
          <c:showSerName val="0"/>
          <c:showPercent val="0"/>
          <c:showBubbleSize val="0"/>
        </c:dLbls>
        <c:gapWidth val="150"/>
        <c:overlap val="100"/>
        <c:axId val="133126144"/>
        <c:axId val="132953728"/>
      </c:barChart>
      <c:catAx>
        <c:axId val="133126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953728"/>
        <c:crosses val="autoZero"/>
        <c:auto val="1"/>
        <c:lblAlgn val="ctr"/>
        <c:lblOffset val="100"/>
        <c:noMultiLvlLbl val="0"/>
      </c:catAx>
      <c:valAx>
        <c:axId val="13295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6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10-41BB-A48A-1C220773FF9A}"/>
            </c:ext>
          </c:extLst>
        </c:ser>
        <c:dLbls>
          <c:showLegendKey val="0"/>
          <c:showVal val="0"/>
          <c:showCatName val="0"/>
          <c:showSerName val="0"/>
          <c:showPercent val="0"/>
          <c:showBubbleSize val="0"/>
        </c:dLbls>
        <c:gapWidth val="150"/>
        <c:overlap val="100"/>
        <c:axId val="133127168"/>
        <c:axId val="132955456"/>
      </c:barChart>
      <c:catAx>
        <c:axId val="133127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955456"/>
        <c:crosses val="autoZero"/>
        <c:auto val="1"/>
        <c:lblAlgn val="ctr"/>
        <c:lblOffset val="100"/>
        <c:noMultiLvlLbl val="0"/>
      </c:catAx>
      <c:valAx>
        <c:axId val="132955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127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5FC5-463C-B3A4-9D6BC53CC794}"/>
            </c:ext>
          </c:extLst>
        </c:ser>
        <c:dLbls>
          <c:showLegendKey val="0"/>
          <c:showVal val="0"/>
          <c:showCatName val="0"/>
          <c:showSerName val="0"/>
          <c:showPercent val="0"/>
          <c:showBubbleSize val="0"/>
        </c:dLbls>
        <c:gapWidth val="150"/>
        <c:overlap val="100"/>
        <c:axId val="134074368"/>
        <c:axId val="134218880"/>
      </c:barChart>
      <c:catAx>
        <c:axId val="134074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218880"/>
        <c:crosses val="autoZero"/>
        <c:auto val="1"/>
        <c:lblAlgn val="ctr"/>
        <c:lblOffset val="100"/>
        <c:noMultiLvlLbl val="0"/>
      </c:catAx>
      <c:valAx>
        <c:axId val="13421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4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B8DA-473B-AA5C-6CE690AC1D23}"/>
            </c:ext>
          </c:extLst>
        </c:ser>
        <c:dLbls>
          <c:showLegendKey val="0"/>
          <c:showVal val="0"/>
          <c:showCatName val="0"/>
          <c:showSerName val="0"/>
          <c:showPercent val="0"/>
          <c:showBubbleSize val="0"/>
        </c:dLbls>
        <c:gapWidth val="150"/>
        <c:overlap val="100"/>
        <c:axId val="134074880"/>
        <c:axId val="134220608"/>
      </c:barChart>
      <c:catAx>
        <c:axId val="134074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220608"/>
        <c:crosses val="autoZero"/>
        <c:auto val="1"/>
        <c:lblAlgn val="ctr"/>
        <c:lblOffset val="100"/>
        <c:noMultiLvlLbl val="0"/>
      </c:catAx>
      <c:valAx>
        <c:axId val="13422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4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5EC0-4579-9FE3-FA82B3708947}"/>
            </c:ext>
          </c:extLst>
        </c:ser>
        <c:dLbls>
          <c:showLegendKey val="0"/>
          <c:showVal val="0"/>
          <c:showCatName val="0"/>
          <c:showSerName val="0"/>
          <c:showPercent val="0"/>
          <c:showBubbleSize val="0"/>
        </c:dLbls>
        <c:gapWidth val="150"/>
        <c:overlap val="100"/>
        <c:axId val="134075904"/>
        <c:axId val="134222336"/>
      </c:barChart>
      <c:catAx>
        <c:axId val="134075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222336"/>
        <c:crosses val="autoZero"/>
        <c:auto val="1"/>
        <c:lblAlgn val="ctr"/>
        <c:lblOffset val="100"/>
        <c:noMultiLvlLbl val="0"/>
      </c:catAx>
      <c:valAx>
        <c:axId val="13422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5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FC-4BC2-BA4E-4864D6C64801}"/>
            </c:ext>
          </c:extLst>
        </c:ser>
        <c:dLbls>
          <c:showLegendKey val="0"/>
          <c:showVal val="0"/>
          <c:showCatName val="0"/>
          <c:showSerName val="0"/>
          <c:showPercent val="0"/>
          <c:showBubbleSize val="0"/>
        </c:dLbls>
        <c:gapWidth val="150"/>
        <c:overlap val="100"/>
        <c:axId val="134076416"/>
        <c:axId val="134224640"/>
      </c:barChart>
      <c:catAx>
        <c:axId val="134076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224640"/>
        <c:crosses val="autoZero"/>
        <c:auto val="1"/>
        <c:lblAlgn val="ctr"/>
        <c:lblOffset val="100"/>
        <c:noMultiLvlLbl val="0"/>
      </c:catAx>
      <c:valAx>
        <c:axId val="134224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6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464-4A82-92CE-3C7CBA418718}"/>
            </c:ext>
          </c:extLst>
        </c:ser>
        <c:dLbls>
          <c:showLegendKey val="0"/>
          <c:showVal val="0"/>
          <c:showCatName val="0"/>
          <c:showSerName val="0"/>
          <c:showPercent val="0"/>
          <c:showBubbleSize val="0"/>
        </c:dLbls>
        <c:gapWidth val="150"/>
        <c:overlap val="100"/>
        <c:axId val="134076928"/>
        <c:axId val="134373952"/>
      </c:barChart>
      <c:catAx>
        <c:axId val="134076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373952"/>
        <c:crosses val="autoZero"/>
        <c:auto val="1"/>
        <c:lblAlgn val="ctr"/>
        <c:lblOffset val="100"/>
        <c:noMultiLvlLbl val="0"/>
      </c:catAx>
      <c:valAx>
        <c:axId val="134373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6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15-4EFA-A893-7ECB3A676CE8}"/>
            </c:ext>
          </c:extLst>
        </c:ser>
        <c:dLbls>
          <c:showLegendKey val="0"/>
          <c:showVal val="0"/>
          <c:showCatName val="0"/>
          <c:showSerName val="0"/>
          <c:showPercent val="0"/>
          <c:showBubbleSize val="0"/>
        </c:dLbls>
        <c:gapWidth val="150"/>
        <c:overlap val="100"/>
        <c:axId val="96201216"/>
        <c:axId val="116219904"/>
      </c:barChart>
      <c:catAx>
        <c:axId val="96201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6219904"/>
        <c:crosses val="autoZero"/>
        <c:auto val="1"/>
        <c:lblAlgn val="ctr"/>
        <c:lblOffset val="100"/>
        <c:noMultiLvlLbl val="0"/>
      </c:catAx>
      <c:valAx>
        <c:axId val="116219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201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C4-444E-9E7D-F355FCD27E92}"/>
            </c:ext>
          </c:extLst>
        </c:ser>
        <c:dLbls>
          <c:showLegendKey val="0"/>
          <c:showVal val="0"/>
          <c:showCatName val="0"/>
          <c:showSerName val="0"/>
          <c:showPercent val="0"/>
          <c:showBubbleSize val="0"/>
        </c:dLbls>
        <c:gapWidth val="150"/>
        <c:overlap val="100"/>
        <c:axId val="134077952"/>
        <c:axId val="134375680"/>
      </c:barChart>
      <c:catAx>
        <c:axId val="134077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375680"/>
        <c:crosses val="autoZero"/>
        <c:auto val="1"/>
        <c:lblAlgn val="ctr"/>
        <c:lblOffset val="100"/>
        <c:noMultiLvlLbl val="0"/>
      </c:catAx>
      <c:valAx>
        <c:axId val="134375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7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250E-4DBB-BA84-F5F070F45F6C}"/>
            </c:ext>
          </c:extLst>
        </c:ser>
        <c:dLbls>
          <c:showLegendKey val="0"/>
          <c:showVal val="0"/>
          <c:showCatName val="0"/>
          <c:showSerName val="0"/>
          <c:showPercent val="0"/>
          <c:showBubbleSize val="0"/>
        </c:dLbls>
        <c:gapWidth val="150"/>
        <c:overlap val="100"/>
        <c:axId val="134742016"/>
        <c:axId val="134377408"/>
      </c:barChart>
      <c:catAx>
        <c:axId val="134742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377408"/>
        <c:crosses val="autoZero"/>
        <c:auto val="1"/>
        <c:lblAlgn val="ctr"/>
        <c:lblOffset val="100"/>
        <c:noMultiLvlLbl val="0"/>
      </c:catAx>
      <c:valAx>
        <c:axId val="134377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2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8DAB-4EC5-915D-2A8CC87251BE}"/>
            </c:ext>
          </c:extLst>
        </c:ser>
        <c:dLbls>
          <c:showLegendKey val="0"/>
          <c:showVal val="0"/>
          <c:showCatName val="0"/>
          <c:showSerName val="0"/>
          <c:showPercent val="0"/>
          <c:showBubbleSize val="0"/>
        </c:dLbls>
        <c:gapWidth val="150"/>
        <c:overlap val="100"/>
        <c:axId val="134742528"/>
        <c:axId val="134379136"/>
      </c:barChart>
      <c:catAx>
        <c:axId val="13474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379136"/>
        <c:crosses val="autoZero"/>
        <c:auto val="1"/>
        <c:lblAlgn val="ctr"/>
        <c:lblOffset val="100"/>
        <c:noMultiLvlLbl val="0"/>
      </c:catAx>
      <c:valAx>
        <c:axId val="13437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6EF4-45A3-AC0C-E41C588CBB30}"/>
            </c:ext>
          </c:extLst>
        </c:ser>
        <c:dLbls>
          <c:showLegendKey val="0"/>
          <c:showVal val="0"/>
          <c:showCatName val="0"/>
          <c:showSerName val="0"/>
          <c:showPercent val="0"/>
          <c:showBubbleSize val="0"/>
        </c:dLbls>
        <c:gapWidth val="150"/>
        <c:overlap val="100"/>
        <c:axId val="134743040"/>
        <c:axId val="134380864"/>
      </c:barChart>
      <c:catAx>
        <c:axId val="134743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380864"/>
        <c:crosses val="autoZero"/>
        <c:auto val="1"/>
        <c:lblAlgn val="ctr"/>
        <c:lblOffset val="100"/>
        <c:noMultiLvlLbl val="0"/>
      </c:catAx>
      <c:valAx>
        <c:axId val="13438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3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ED-46E6-8764-EB45B45D12DD}"/>
            </c:ext>
          </c:extLst>
        </c:ser>
        <c:dLbls>
          <c:showLegendKey val="0"/>
          <c:showVal val="0"/>
          <c:showCatName val="0"/>
          <c:showSerName val="0"/>
          <c:showPercent val="0"/>
          <c:showBubbleSize val="0"/>
        </c:dLbls>
        <c:gapWidth val="150"/>
        <c:overlap val="100"/>
        <c:axId val="134743552"/>
        <c:axId val="134661248"/>
      </c:barChart>
      <c:catAx>
        <c:axId val="134743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661248"/>
        <c:crosses val="autoZero"/>
        <c:auto val="1"/>
        <c:lblAlgn val="ctr"/>
        <c:lblOffset val="100"/>
        <c:noMultiLvlLbl val="0"/>
      </c:catAx>
      <c:valAx>
        <c:axId val="134661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3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B1-47A5-88AE-8766D9663190}"/>
            </c:ext>
          </c:extLst>
        </c:ser>
        <c:dLbls>
          <c:showLegendKey val="0"/>
          <c:showVal val="0"/>
          <c:showCatName val="0"/>
          <c:showSerName val="0"/>
          <c:showPercent val="0"/>
          <c:showBubbleSize val="0"/>
        </c:dLbls>
        <c:gapWidth val="150"/>
        <c:overlap val="100"/>
        <c:axId val="134744064"/>
        <c:axId val="134662976"/>
      </c:barChart>
      <c:catAx>
        <c:axId val="13474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662976"/>
        <c:crosses val="autoZero"/>
        <c:auto val="1"/>
        <c:lblAlgn val="ctr"/>
        <c:lblOffset val="100"/>
        <c:noMultiLvlLbl val="0"/>
      </c:catAx>
      <c:valAx>
        <c:axId val="13466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36-4770-8F9D-DE50BF0E5E21}"/>
            </c:ext>
          </c:extLst>
        </c:ser>
        <c:dLbls>
          <c:showLegendKey val="0"/>
          <c:showVal val="0"/>
          <c:showCatName val="0"/>
          <c:showSerName val="0"/>
          <c:showPercent val="0"/>
          <c:showBubbleSize val="0"/>
        </c:dLbls>
        <c:gapWidth val="150"/>
        <c:overlap val="100"/>
        <c:axId val="134744576"/>
        <c:axId val="134664704"/>
      </c:barChart>
      <c:catAx>
        <c:axId val="13474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664704"/>
        <c:crosses val="autoZero"/>
        <c:auto val="1"/>
        <c:lblAlgn val="ctr"/>
        <c:lblOffset val="100"/>
        <c:noMultiLvlLbl val="0"/>
      </c:catAx>
      <c:valAx>
        <c:axId val="134664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E831-4A35-9E51-425675038EA6}"/>
            </c:ext>
          </c:extLst>
        </c:ser>
        <c:dLbls>
          <c:showLegendKey val="0"/>
          <c:showVal val="0"/>
          <c:showCatName val="0"/>
          <c:showSerName val="0"/>
          <c:showPercent val="0"/>
          <c:showBubbleSize val="0"/>
        </c:dLbls>
        <c:gapWidth val="150"/>
        <c:overlap val="100"/>
        <c:axId val="132412416"/>
        <c:axId val="134666432"/>
      </c:barChart>
      <c:catAx>
        <c:axId val="13241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4666432"/>
        <c:crosses val="autoZero"/>
        <c:auto val="1"/>
        <c:lblAlgn val="ctr"/>
        <c:lblOffset val="100"/>
        <c:noMultiLvlLbl val="0"/>
      </c:catAx>
      <c:valAx>
        <c:axId val="134666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41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50F8-44B7-88D4-654289FAD0E0}"/>
            </c:ext>
          </c:extLst>
        </c:ser>
        <c:dLbls>
          <c:showLegendKey val="0"/>
          <c:showVal val="0"/>
          <c:showCatName val="0"/>
          <c:showSerName val="0"/>
          <c:showPercent val="0"/>
          <c:showBubbleSize val="0"/>
        </c:dLbls>
        <c:gapWidth val="150"/>
        <c:overlap val="100"/>
        <c:axId val="132413952"/>
        <c:axId val="132333568"/>
      </c:barChart>
      <c:catAx>
        <c:axId val="132413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333568"/>
        <c:crosses val="autoZero"/>
        <c:auto val="1"/>
        <c:lblAlgn val="ctr"/>
        <c:lblOffset val="100"/>
        <c:noMultiLvlLbl val="0"/>
      </c:catAx>
      <c:valAx>
        <c:axId val="132333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413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EDB7-43F0-B436-0DF5E8E603D6}"/>
            </c:ext>
          </c:extLst>
        </c:ser>
        <c:dLbls>
          <c:showLegendKey val="0"/>
          <c:showVal val="0"/>
          <c:showCatName val="0"/>
          <c:showSerName val="0"/>
          <c:showPercent val="0"/>
          <c:showBubbleSize val="0"/>
        </c:dLbls>
        <c:gapWidth val="150"/>
        <c:overlap val="100"/>
        <c:axId val="132414976"/>
        <c:axId val="132335296"/>
      </c:barChart>
      <c:catAx>
        <c:axId val="132414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335296"/>
        <c:crosses val="autoZero"/>
        <c:auto val="1"/>
        <c:lblAlgn val="ctr"/>
        <c:lblOffset val="100"/>
        <c:noMultiLvlLbl val="0"/>
      </c:catAx>
      <c:valAx>
        <c:axId val="13233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414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2'!$B$14:$B$25</c:f>
              <c:numCache>
                <c:formatCode>General</c:formatCode>
                <c:ptCount val="12"/>
              </c:numCache>
            </c:numRef>
          </c:val>
          <c:extLst>
            <c:ext xmlns:c16="http://schemas.microsoft.com/office/drawing/2014/chart" uri="{C3380CC4-5D6E-409C-BE32-E72D297353CC}">
              <c16:uniqueId val="{00000000-807A-4910-88C4-F55B057F6B49}"/>
            </c:ext>
          </c:extLst>
        </c:ser>
        <c:dLbls>
          <c:showLegendKey val="0"/>
          <c:showVal val="0"/>
          <c:showCatName val="0"/>
          <c:showSerName val="0"/>
          <c:showPercent val="0"/>
          <c:showBubbleSize val="0"/>
        </c:dLbls>
        <c:gapWidth val="150"/>
        <c:overlap val="100"/>
        <c:axId val="96201728"/>
        <c:axId val="116221632"/>
      </c:barChart>
      <c:catAx>
        <c:axId val="96201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6221632"/>
        <c:crosses val="autoZero"/>
        <c:auto val="1"/>
        <c:lblAlgn val="ctr"/>
        <c:lblOffset val="100"/>
        <c:noMultiLvlLbl val="0"/>
      </c:catAx>
      <c:valAx>
        <c:axId val="11622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201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F6-4965-A4D1-F2D74A061648}"/>
            </c:ext>
          </c:extLst>
        </c:ser>
        <c:dLbls>
          <c:showLegendKey val="0"/>
          <c:showVal val="0"/>
          <c:showCatName val="0"/>
          <c:showSerName val="0"/>
          <c:showPercent val="0"/>
          <c:showBubbleSize val="0"/>
        </c:dLbls>
        <c:gapWidth val="150"/>
        <c:overlap val="100"/>
        <c:axId val="135163904"/>
        <c:axId val="132337024"/>
      </c:barChart>
      <c:catAx>
        <c:axId val="13516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337024"/>
        <c:crosses val="autoZero"/>
        <c:auto val="1"/>
        <c:lblAlgn val="ctr"/>
        <c:lblOffset val="100"/>
        <c:noMultiLvlLbl val="0"/>
      </c:catAx>
      <c:valAx>
        <c:axId val="13233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196-4FE8-8477-3A14DDAC71D0}"/>
            </c:ext>
          </c:extLst>
        </c:ser>
        <c:dLbls>
          <c:showLegendKey val="0"/>
          <c:showVal val="0"/>
          <c:showCatName val="0"/>
          <c:showSerName val="0"/>
          <c:showPercent val="0"/>
          <c:showBubbleSize val="0"/>
        </c:dLbls>
        <c:gapWidth val="150"/>
        <c:overlap val="100"/>
        <c:axId val="135164416"/>
        <c:axId val="132338752"/>
      </c:barChart>
      <c:catAx>
        <c:axId val="1351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338752"/>
        <c:crosses val="autoZero"/>
        <c:auto val="1"/>
        <c:lblAlgn val="ctr"/>
        <c:lblOffset val="100"/>
        <c:noMultiLvlLbl val="0"/>
      </c:catAx>
      <c:valAx>
        <c:axId val="132338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50-4403-9532-6EEBC4A81B94}"/>
            </c:ext>
          </c:extLst>
        </c:ser>
        <c:dLbls>
          <c:showLegendKey val="0"/>
          <c:showVal val="0"/>
          <c:showCatName val="0"/>
          <c:showSerName val="0"/>
          <c:showPercent val="0"/>
          <c:showBubbleSize val="0"/>
        </c:dLbls>
        <c:gapWidth val="150"/>
        <c:overlap val="100"/>
        <c:axId val="135164928"/>
        <c:axId val="132340480"/>
      </c:barChart>
      <c:catAx>
        <c:axId val="135164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340480"/>
        <c:crosses val="autoZero"/>
        <c:auto val="1"/>
        <c:lblAlgn val="ctr"/>
        <c:lblOffset val="100"/>
        <c:noMultiLvlLbl val="0"/>
      </c:catAx>
      <c:valAx>
        <c:axId val="132340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4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1298-4D25-9C80-48531161FD5E}"/>
            </c:ext>
          </c:extLst>
        </c:ser>
        <c:dLbls>
          <c:showLegendKey val="0"/>
          <c:showVal val="0"/>
          <c:showCatName val="0"/>
          <c:showSerName val="0"/>
          <c:showPercent val="0"/>
          <c:showBubbleSize val="0"/>
        </c:dLbls>
        <c:gapWidth val="150"/>
        <c:overlap val="100"/>
        <c:axId val="135165440"/>
        <c:axId val="135635520"/>
      </c:barChart>
      <c:catAx>
        <c:axId val="135165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635520"/>
        <c:crosses val="autoZero"/>
        <c:auto val="1"/>
        <c:lblAlgn val="ctr"/>
        <c:lblOffset val="100"/>
        <c:noMultiLvlLbl val="0"/>
      </c:catAx>
      <c:valAx>
        <c:axId val="13563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5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857D-4736-97BE-C2438FA66AAD}"/>
            </c:ext>
          </c:extLst>
        </c:ser>
        <c:dLbls>
          <c:showLegendKey val="0"/>
          <c:showVal val="0"/>
          <c:showCatName val="0"/>
          <c:showSerName val="0"/>
          <c:showPercent val="0"/>
          <c:showBubbleSize val="0"/>
        </c:dLbls>
        <c:gapWidth val="150"/>
        <c:overlap val="100"/>
        <c:axId val="135165952"/>
        <c:axId val="135637248"/>
      </c:barChart>
      <c:catAx>
        <c:axId val="135165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637248"/>
        <c:crosses val="autoZero"/>
        <c:auto val="1"/>
        <c:lblAlgn val="ctr"/>
        <c:lblOffset val="100"/>
        <c:noMultiLvlLbl val="0"/>
      </c:catAx>
      <c:valAx>
        <c:axId val="135637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5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5F82-4E2A-B566-A61BA44C6ABB}"/>
            </c:ext>
          </c:extLst>
        </c:ser>
        <c:dLbls>
          <c:showLegendKey val="0"/>
          <c:showVal val="0"/>
          <c:showCatName val="0"/>
          <c:showSerName val="0"/>
          <c:showPercent val="0"/>
          <c:showBubbleSize val="0"/>
        </c:dLbls>
        <c:gapWidth val="150"/>
        <c:overlap val="100"/>
        <c:axId val="135166976"/>
        <c:axId val="135638976"/>
      </c:barChart>
      <c:catAx>
        <c:axId val="13516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638976"/>
        <c:crosses val="autoZero"/>
        <c:auto val="1"/>
        <c:lblAlgn val="ctr"/>
        <c:lblOffset val="100"/>
        <c:noMultiLvlLbl val="0"/>
      </c:catAx>
      <c:valAx>
        <c:axId val="135638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A5-43DD-8C7A-5568AE986984}"/>
            </c:ext>
          </c:extLst>
        </c:ser>
        <c:dLbls>
          <c:showLegendKey val="0"/>
          <c:showVal val="0"/>
          <c:showCatName val="0"/>
          <c:showSerName val="0"/>
          <c:showPercent val="0"/>
          <c:showBubbleSize val="0"/>
        </c:dLbls>
        <c:gapWidth val="150"/>
        <c:overlap val="100"/>
        <c:axId val="135167488"/>
        <c:axId val="135640704"/>
      </c:barChart>
      <c:catAx>
        <c:axId val="135167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640704"/>
        <c:crosses val="autoZero"/>
        <c:auto val="1"/>
        <c:lblAlgn val="ctr"/>
        <c:lblOffset val="100"/>
        <c:noMultiLvlLbl val="0"/>
      </c:catAx>
      <c:valAx>
        <c:axId val="13564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167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67-4D3C-B411-4BDA5E779F46}"/>
            </c:ext>
          </c:extLst>
        </c:ser>
        <c:dLbls>
          <c:showLegendKey val="0"/>
          <c:showVal val="0"/>
          <c:showCatName val="0"/>
          <c:showSerName val="0"/>
          <c:showPercent val="0"/>
          <c:showBubbleSize val="0"/>
        </c:dLbls>
        <c:gapWidth val="150"/>
        <c:overlap val="100"/>
        <c:axId val="132414464"/>
        <c:axId val="2482176"/>
      </c:barChart>
      <c:catAx>
        <c:axId val="132414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2482176"/>
        <c:crosses val="autoZero"/>
        <c:auto val="1"/>
        <c:lblAlgn val="ctr"/>
        <c:lblOffset val="100"/>
        <c:noMultiLvlLbl val="0"/>
      </c:catAx>
      <c:valAx>
        <c:axId val="2482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414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0-44E0-B34C-325F53FD5A45}"/>
            </c:ext>
          </c:extLst>
        </c:ser>
        <c:dLbls>
          <c:showLegendKey val="0"/>
          <c:showVal val="0"/>
          <c:showCatName val="0"/>
          <c:showSerName val="0"/>
          <c:showPercent val="0"/>
          <c:showBubbleSize val="0"/>
        </c:dLbls>
        <c:gapWidth val="150"/>
        <c:overlap val="100"/>
        <c:axId val="135340032"/>
        <c:axId val="2484480"/>
      </c:barChart>
      <c:catAx>
        <c:axId val="135340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2484480"/>
        <c:crosses val="autoZero"/>
        <c:auto val="1"/>
        <c:lblAlgn val="ctr"/>
        <c:lblOffset val="100"/>
        <c:noMultiLvlLbl val="0"/>
      </c:catAx>
      <c:valAx>
        <c:axId val="2484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340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6E19-49E8-8DBC-1C3C9A8F8B04}"/>
            </c:ext>
          </c:extLst>
        </c:ser>
        <c:dLbls>
          <c:showLegendKey val="0"/>
          <c:showVal val="0"/>
          <c:showCatName val="0"/>
          <c:showSerName val="0"/>
          <c:showPercent val="0"/>
          <c:showBubbleSize val="0"/>
        </c:dLbls>
        <c:gapWidth val="150"/>
        <c:overlap val="100"/>
        <c:axId val="135340544"/>
        <c:axId val="2485056"/>
      </c:barChart>
      <c:catAx>
        <c:axId val="13534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2485056"/>
        <c:crosses val="autoZero"/>
        <c:auto val="1"/>
        <c:lblAlgn val="ctr"/>
        <c:lblOffset val="100"/>
        <c:noMultiLvlLbl val="0"/>
      </c:catAx>
      <c:valAx>
        <c:axId val="248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34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2'!$C$14:$C$25</c:f>
              <c:numCache>
                <c:formatCode>General</c:formatCode>
                <c:ptCount val="12"/>
              </c:numCache>
            </c:numRef>
          </c:val>
          <c:extLst>
            <c:ext xmlns:c16="http://schemas.microsoft.com/office/drawing/2014/chart" uri="{C3380CC4-5D6E-409C-BE32-E72D297353CC}">
              <c16:uniqueId val="{00000000-25E1-47F5-8E21-E438298EE7EF}"/>
            </c:ext>
          </c:extLst>
        </c:ser>
        <c:dLbls>
          <c:showLegendKey val="0"/>
          <c:showVal val="0"/>
          <c:showCatName val="0"/>
          <c:showSerName val="0"/>
          <c:showPercent val="0"/>
          <c:showBubbleSize val="0"/>
        </c:dLbls>
        <c:gapWidth val="150"/>
        <c:overlap val="100"/>
        <c:axId val="96202240"/>
        <c:axId val="116223360"/>
      </c:barChart>
      <c:catAx>
        <c:axId val="9620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6223360"/>
        <c:crosses val="autoZero"/>
        <c:auto val="1"/>
        <c:lblAlgn val="ctr"/>
        <c:lblOffset val="100"/>
        <c:noMultiLvlLbl val="0"/>
      </c:catAx>
      <c:valAx>
        <c:axId val="116223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20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8B1F-46F4-B964-A44F69907093}"/>
            </c:ext>
          </c:extLst>
        </c:ser>
        <c:dLbls>
          <c:showLegendKey val="0"/>
          <c:showVal val="0"/>
          <c:showCatName val="0"/>
          <c:showSerName val="0"/>
          <c:showPercent val="0"/>
          <c:showBubbleSize val="0"/>
        </c:dLbls>
        <c:gapWidth val="150"/>
        <c:overlap val="100"/>
        <c:axId val="135341056"/>
        <c:axId val="2486784"/>
      </c:barChart>
      <c:catAx>
        <c:axId val="13534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2486784"/>
        <c:crosses val="autoZero"/>
        <c:auto val="1"/>
        <c:lblAlgn val="ctr"/>
        <c:lblOffset val="100"/>
        <c:noMultiLvlLbl val="0"/>
      </c:catAx>
      <c:valAx>
        <c:axId val="2486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34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019A-4F8C-ADA9-774BEE08EF5F}"/>
            </c:ext>
          </c:extLst>
        </c:ser>
        <c:dLbls>
          <c:showLegendKey val="0"/>
          <c:showVal val="0"/>
          <c:showCatName val="0"/>
          <c:showSerName val="0"/>
          <c:showPercent val="0"/>
          <c:showBubbleSize val="0"/>
        </c:dLbls>
        <c:gapWidth val="150"/>
        <c:overlap val="100"/>
        <c:axId val="135342080"/>
        <c:axId val="2488512"/>
      </c:barChart>
      <c:catAx>
        <c:axId val="135342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2488512"/>
        <c:crosses val="autoZero"/>
        <c:auto val="1"/>
        <c:lblAlgn val="ctr"/>
        <c:lblOffset val="100"/>
        <c:noMultiLvlLbl val="0"/>
      </c:catAx>
      <c:valAx>
        <c:axId val="2488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342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4E-4E8C-BEB1-F8405A953D37}"/>
            </c:ext>
          </c:extLst>
        </c:ser>
        <c:dLbls>
          <c:showLegendKey val="0"/>
          <c:showVal val="0"/>
          <c:showCatName val="0"/>
          <c:showSerName val="0"/>
          <c:showPercent val="0"/>
          <c:showBubbleSize val="0"/>
        </c:dLbls>
        <c:gapWidth val="150"/>
        <c:overlap val="100"/>
        <c:axId val="136552448"/>
        <c:axId val="136134656"/>
      </c:barChart>
      <c:catAx>
        <c:axId val="13655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134656"/>
        <c:crosses val="autoZero"/>
        <c:auto val="1"/>
        <c:lblAlgn val="ctr"/>
        <c:lblOffset val="100"/>
        <c:noMultiLvlLbl val="0"/>
      </c:catAx>
      <c:valAx>
        <c:axId val="136134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F-42E1-988A-4B69BB9FD3C4}"/>
            </c:ext>
          </c:extLst>
        </c:ser>
        <c:dLbls>
          <c:showLegendKey val="0"/>
          <c:showVal val="0"/>
          <c:showCatName val="0"/>
          <c:showSerName val="0"/>
          <c:showPercent val="0"/>
          <c:showBubbleSize val="0"/>
        </c:dLbls>
        <c:gapWidth val="150"/>
        <c:overlap val="100"/>
        <c:axId val="136552960"/>
        <c:axId val="136136384"/>
      </c:barChart>
      <c:catAx>
        <c:axId val="136552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136384"/>
        <c:crosses val="autoZero"/>
        <c:auto val="1"/>
        <c:lblAlgn val="ctr"/>
        <c:lblOffset val="100"/>
        <c:noMultiLvlLbl val="0"/>
      </c:catAx>
      <c:valAx>
        <c:axId val="136136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2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07-4079-B6A5-57591A80FD5C}"/>
            </c:ext>
          </c:extLst>
        </c:ser>
        <c:dLbls>
          <c:showLegendKey val="0"/>
          <c:showVal val="0"/>
          <c:showCatName val="0"/>
          <c:showSerName val="0"/>
          <c:showPercent val="0"/>
          <c:showBubbleSize val="0"/>
        </c:dLbls>
        <c:gapWidth val="150"/>
        <c:overlap val="100"/>
        <c:axId val="136553984"/>
        <c:axId val="136138112"/>
      </c:barChart>
      <c:catAx>
        <c:axId val="136553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138112"/>
        <c:crosses val="autoZero"/>
        <c:auto val="1"/>
        <c:lblAlgn val="ctr"/>
        <c:lblOffset val="100"/>
        <c:noMultiLvlLbl val="0"/>
      </c:catAx>
      <c:valAx>
        <c:axId val="136138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3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059B-4380-9D47-53969763B25A}"/>
            </c:ext>
          </c:extLst>
        </c:ser>
        <c:dLbls>
          <c:showLegendKey val="0"/>
          <c:showVal val="0"/>
          <c:showCatName val="0"/>
          <c:showSerName val="0"/>
          <c:showPercent val="0"/>
          <c:showBubbleSize val="0"/>
        </c:dLbls>
        <c:gapWidth val="150"/>
        <c:overlap val="100"/>
        <c:axId val="130009088"/>
        <c:axId val="136139840"/>
      </c:barChart>
      <c:catAx>
        <c:axId val="130009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139840"/>
        <c:crosses val="autoZero"/>
        <c:auto val="1"/>
        <c:lblAlgn val="ctr"/>
        <c:lblOffset val="100"/>
        <c:noMultiLvlLbl val="0"/>
      </c:catAx>
      <c:valAx>
        <c:axId val="13613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009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16AC-4DEE-8BC8-6F9ABEF3A89D}"/>
            </c:ext>
          </c:extLst>
        </c:ser>
        <c:dLbls>
          <c:showLegendKey val="0"/>
          <c:showVal val="0"/>
          <c:showCatName val="0"/>
          <c:showSerName val="0"/>
          <c:showPercent val="0"/>
          <c:showBubbleSize val="0"/>
        </c:dLbls>
        <c:gapWidth val="150"/>
        <c:overlap val="100"/>
        <c:axId val="126679040"/>
        <c:axId val="136141568"/>
      </c:barChart>
      <c:catAx>
        <c:axId val="126679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141568"/>
        <c:crosses val="autoZero"/>
        <c:auto val="1"/>
        <c:lblAlgn val="ctr"/>
        <c:lblOffset val="100"/>
        <c:noMultiLvlLbl val="0"/>
      </c:catAx>
      <c:valAx>
        <c:axId val="136141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679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2B29-4923-B94E-B04487A5AE23}"/>
            </c:ext>
          </c:extLst>
        </c:ser>
        <c:dLbls>
          <c:showLegendKey val="0"/>
          <c:showVal val="0"/>
          <c:showCatName val="0"/>
          <c:showSerName val="0"/>
          <c:showPercent val="0"/>
          <c:showBubbleSize val="0"/>
        </c:dLbls>
        <c:gapWidth val="150"/>
        <c:overlap val="100"/>
        <c:axId val="136555008"/>
        <c:axId val="136610368"/>
      </c:barChart>
      <c:catAx>
        <c:axId val="136555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610368"/>
        <c:crosses val="autoZero"/>
        <c:auto val="1"/>
        <c:lblAlgn val="ctr"/>
        <c:lblOffset val="100"/>
        <c:noMultiLvlLbl val="0"/>
      </c:catAx>
      <c:valAx>
        <c:axId val="136610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5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294-4319-807D-80F5172C0A10}"/>
            </c:ext>
          </c:extLst>
        </c:ser>
        <c:dLbls>
          <c:showLegendKey val="0"/>
          <c:showVal val="0"/>
          <c:showCatName val="0"/>
          <c:showSerName val="0"/>
          <c:showPercent val="0"/>
          <c:showBubbleSize val="0"/>
        </c:dLbls>
        <c:gapWidth val="150"/>
        <c:overlap val="100"/>
        <c:axId val="136555520"/>
        <c:axId val="136612096"/>
      </c:barChart>
      <c:catAx>
        <c:axId val="136555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612096"/>
        <c:crosses val="autoZero"/>
        <c:auto val="1"/>
        <c:lblAlgn val="ctr"/>
        <c:lblOffset val="100"/>
        <c:noMultiLvlLbl val="0"/>
      </c:catAx>
      <c:valAx>
        <c:axId val="136612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5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C4-43EA-9C7E-9769179102D1}"/>
            </c:ext>
          </c:extLst>
        </c:ser>
        <c:dLbls>
          <c:showLegendKey val="0"/>
          <c:showVal val="0"/>
          <c:showCatName val="0"/>
          <c:showSerName val="0"/>
          <c:showPercent val="0"/>
          <c:showBubbleSize val="0"/>
        </c:dLbls>
        <c:gapWidth val="150"/>
        <c:overlap val="100"/>
        <c:axId val="136556032"/>
        <c:axId val="136613824"/>
      </c:barChart>
      <c:catAx>
        <c:axId val="136556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613824"/>
        <c:crosses val="autoZero"/>
        <c:auto val="1"/>
        <c:lblAlgn val="ctr"/>
        <c:lblOffset val="100"/>
        <c:noMultiLvlLbl val="0"/>
      </c:catAx>
      <c:valAx>
        <c:axId val="136613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6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4473-40CD-9320-1B0B5E6BF2B8}"/>
            </c:ext>
          </c:extLst>
        </c:ser>
        <c:dLbls>
          <c:showLegendKey val="0"/>
          <c:showVal val="0"/>
          <c:showCatName val="0"/>
          <c:showSerName val="0"/>
          <c:showPercent val="0"/>
          <c:showBubbleSize val="0"/>
        </c:dLbls>
        <c:gapWidth val="150"/>
        <c:overlap val="100"/>
        <c:axId val="118579200"/>
        <c:axId val="116225088"/>
      </c:barChart>
      <c:catAx>
        <c:axId val="118579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6225088"/>
        <c:crosses val="autoZero"/>
        <c:auto val="1"/>
        <c:lblAlgn val="ctr"/>
        <c:lblOffset val="100"/>
        <c:noMultiLvlLbl val="0"/>
      </c:catAx>
      <c:valAx>
        <c:axId val="116225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579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C8-4984-8552-2C430FBDBBE9}"/>
            </c:ext>
          </c:extLst>
        </c:ser>
        <c:dLbls>
          <c:showLegendKey val="0"/>
          <c:showVal val="0"/>
          <c:showCatName val="0"/>
          <c:showSerName val="0"/>
          <c:showPercent val="0"/>
          <c:showBubbleSize val="0"/>
        </c:dLbls>
        <c:gapWidth val="150"/>
        <c:overlap val="100"/>
        <c:axId val="134075392"/>
        <c:axId val="136615552"/>
      </c:barChart>
      <c:catAx>
        <c:axId val="134075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615552"/>
        <c:crosses val="autoZero"/>
        <c:auto val="1"/>
        <c:lblAlgn val="ctr"/>
        <c:lblOffset val="100"/>
        <c:noMultiLvlLbl val="0"/>
      </c:catAx>
      <c:valAx>
        <c:axId val="136615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075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EA40-4D01-B422-CB5012BA94A1}"/>
            </c:ext>
          </c:extLst>
        </c:ser>
        <c:dLbls>
          <c:showLegendKey val="0"/>
          <c:showVal val="0"/>
          <c:showCatName val="0"/>
          <c:showSerName val="0"/>
          <c:showPercent val="0"/>
          <c:showBubbleSize val="0"/>
        </c:dLbls>
        <c:gapWidth val="150"/>
        <c:overlap val="100"/>
        <c:axId val="136724992"/>
        <c:axId val="136617280"/>
      </c:barChart>
      <c:catAx>
        <c:axId val="136724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617280"/>
        <c:crosses val="autoZero"/>
        <c:auto val="1"/>
        <c:lblAlgn val="ctr"/>
        <c:lblOffset val="100"/>
        <c:noMultiLvlLbl val="0"/>
      </c:catAx>
      <c:valAx>
        <c:axId val="136617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4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F821-413C-A0B0-845D71EAF1C6}"/>
            </c:ext>
          </c:extLst>
        </c:ser>
        <c:dLbls>
          <c:showLegendKey val="0"/>
          <c:showVal val="0"/>
          <c:showCatName val="0"/>
          <c:showSerName val="0"/>
          <c:showPercent val="0"/>
          <c:showBubbleSize val="0"/>
        </c:dLbls>
        <c:gapWidth val="150"/>
        <c:overlap val="100"/>
        <c:axId val="136725504"/>
        <c:axId val="136701056"/>
      </c:barChart>
      <c:catAx>
        <c:axId val="136725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701056"/>
        <c:crosses val="autoZero"/>
        <c:auto val="1"/>
        <c:lblAlgn val="ctr"/>
        <c:lblOffset val="100"/>
        <c:noMultiLvlLbl val="0"/>
      </c:catAx>
      <c:valAx>
        <c:axId val="136701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5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E261-46C0-95BC-8FA110A054F8}"/>
            </c:ext>
          </c:extLst>
        </c:ser>
        <c:dLbls>
          <c:showLegendKey val="0"/>
          <c:showVal val="0"/>
          <c:showCatName val="0"/>
          <c:showSerName val="0"/>
          <c:showPercent val="0"/>
          <c:showBubbleSize val="0"/>
        </c:dLbls>
        <c:gapWidth val="150"/>
        <c:overlap val="100"/>
        <c:axId val="136726016"/>
        <c:axId val="136702784"/>
      </c:barChart>
      <c:catAx>
        <c:axId val="13672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702784"/>
        <c:crosses val="autoZero"/>
        <c:auto val="1"/>
        <c:lblAlgn val="ctr"/>
        <c:lblOffset val="100"/>
        <c:noMultiLvlLbl val="0"/>
      </c:catAx>
      <c:valAx>
        <c:axId val="136702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A34-4EE2-AB13-1F8104C87C07}"/>
            </c:ext>
          </c:extLst>
        </c:ser>
        <c:dLbls>
          <c:showLegendKey val="0"/>
          <c:showVal val="0"/>
          <c:showCatName val="0"/>
          <c:showSerName val="0"/>
          <c:showPercent val="0"/>
          <c:showBubbleSize val="0"/>
        </c:dLbls>
        <c:gapWidth val="150"/>
        <c:overlap val="100"/>
        <c:axId val="136726528"/>
        <c:axId val="136705088"/>
      </c:barChart>
      <c:catAx>
        <c:axId val="136726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705088"/>
        <c:crosses val="autoZero"/>
        <c:auto val="1"/>
        <c:lblAlgn val="ctr"/>
        <c:lblOffset val="100"/>
        <c:noMultiLvlLbl val="0"/>
      </c:catAx>
      <c:valAx>
        <c:axId val="136705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6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DD-4EF7-8739-436AFAAFE9A0}"/>
            </c:ext>
          </c:extLst>
        </c:ser>
        <c:dLbls>
          <c:showLegendKey val="0"/>
          <c:showVal val="0"/>
          <c:showCatName val="0"/>
          <c:showSerName val="0"/>
          <c:showPercent val="0"/>
          <c:showBubbleSize val="0"/>
        </c:dLbls>
        <c:gapWidth val="150"/>
        <c:overlap val="100"/>
        <c:axId val="136727040"/>
        <c:axId val="136706816"/>
      </c:barChart>
      <c:catAx>
        <c:axId val="136727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6706816"/>
        <c:crosses val="autoZero"/>
        <c:auto val="1"/>
        <c:lblAlgn val="ctr"/>
        <c:lblOffset val="100"/>
        <c:noMultiLvlLbl val="0"/>
      </c:catAx>
      <c:valAx>
        <c:axId val="136706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7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7A-45C6-BD21-08D7FD8096C1}"/>
            </c:ext>
          </c:extLst>
        </c:ser>
        <c:dLbls>
          <c:showLegendKey val="0"/>
          <c:showVal val="0"/>
          <c:showCatName val="0"/>
          <c:showSerName val="0"/>
          <c:showPercent val="0"/>
          <c:showBubbleSize val="0"/>
        </c:dLbls>
        <c:gapWidth val="150"/>
        <c:overlap val="100"/>
        <c:axId val="136727552"/>
        <c:axId val="137241152"/>
      </c:barChart>
      <c:catAx>
        <c:axId val="136727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241152"/>
        <c:crosses val="autoZero"/>
        <c:auto val="1"/>
        <c:lblAlgn val="ctr"/>
        <c:lblOffset val="100"/>
        <c:noMultiLvlLbl val="0"/>
      </c:catAx>
      <c:valAx>
        <c:axId val="13724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7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B295-418D-8F69-B9450820CA2D}"/>
            </c:ext>
          </c:extLst>
        </c:ser>
        <c:dLbls>
          <c:showLegendKey val="0"/>
          <c:showVal val="0"/>
          <c:showCatName val="0"/>
          <c:showSerName val="0"/>
          <c:showPercent val="0"/>
          <c:showBubbleSize val="0"/>
        </c:dLbls>
        <c:gapWidth val="150"/>
        <c:overlap val="100"/>
        <c:axId val="136728064"/>
        <c:axId val="137242880"/>
      </c:barChart>
      <c:catAx>
        <c:axId val="136728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242880"/>
        <c:crosses val="autoZero"/>
        <c:auto val="1"/>
        <c:lblAlgn val="ctr"/>
        <c:lblOffset val="100"/>
        <c:noMultiLvlLbl val="0"/>
      </c:catAx>
      <c:valAx>
        <c:axId val="137242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8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F20D-40E0-9A5A-DC0211933592}"/>
            </c:ext>
          </c:extLst>
        </c:ser>
        <c:dLbls>
          <c:showLegendKey val="0"/>
          <c:showVal val="0"/>
          <c:showCatName val="0"/>
          <c:showSerName val="0"/>
          <c:showPercent val="0"/>
          <c:showBubbleSize val="0"/>
        </c:dLbls>
        <c:gapWidth val="150"/>
        <c:overlap val="100"/>
        <c:axId val="137732096"/>
        <c:axId val="137244608"/>
      </c:barChart>
      <c:catAx>
        <c:axId val="13773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244608"/>
        <c:crosses val="autoZero"/>
        <c:auto val="1"/>
        <c:lblAlgn val="ctr"/>
        <c:lblOffset val="100"/>
        <c:noMultiLvlLbl val="0"/>
      </c:catAx>
      <c:valAx>
        <c:axId val="13724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031A-4E2A-ACE1-DE513FA73514}"/>
            </c:ext>
          </c:extLst>
        </c:ser>
        <c:dLbls>
          <c:showLegendKey val="0"/>
          <c:showVal val="0"/>
          <c:showCatName val="0"/>
          <c:showSerName val="0"/>
          <c:showPercent val="0"/>
          <c:showBubbleSize val="0"/>
        </c:dLbls>
        <c:gapWidth val="150"/>
        <c:overlap val="100"/>
        <c:axId val="136724480"/>
        <c:axId val="137246912"/>
      </c:barChart>
      <c:catAx>
        <c:axId val="136724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246912"/>
        <c:crosses val="autoZero"/>
        <c:auto val="1"/>
        <c:lblAlgn val="ctr"/>
        <c:lblOffset val="100"/>
        <c:noMultiLvlLbl val="0"/>
      </c:catAx>
      <c:valAx>
        <c:axId val="137246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724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26-4CBD-A76B-4C6834BEFC84}"/>
            </c:ext>
          </c:extLst>
        </c:ser>
        <c:dLbls>
          <c:showLegendKey val="0"/>
          <c:showVal val="0"/>
          <c:showCatName val="0"/>
          <c:showSerName val="0"/>
          <c:showPercent val="0"/>
          <c:showBubbleSize val="0"/>
        </c:dLbls>
        <c:gapWidth val="150"/>
        <c:overlap val="100"/>
        <c:axId val="118579712"/>
        <c:axId val="116226816"/>
      </c:barChart>
      <c:catAx>
        <c:axId val="118579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6226816"/>
        <c:crosses val="autoZero"/>
        <c:auto val="1"/>
        <c:lblAlgn val="ctr"/>
        <c:lblOffset val="100"/>
        <c:noMultiLvlLbl val="0"/>
      </c:catAx>
      <c:valAx>
        <c:axId val="116226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579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E0-47A2-BF22-5746D7F6B583}"/>
            </c:ext>
          </c:extLst>
        </c:ser>
        <c:dLbls>
          <c:showLegendKey val="0"/>
          <c:showVal val="0"/>
          <c:showCatName val="0"/>
          <c:showSerName val="0"/>
          <c:showPercent val="0"/>
          <c:showBubbleSize val="0"/>
        </c:dLbls>
        <c:gapWidth val="150"/>
        <c:overlap val="100"/>
        <c:axId val="137732608"/>
        <c:axId val="137592832"/>
      </c:barChart>
      <c:catAx>
        <c:axId val="137732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592832"/>
        <c:crosses val="autoZero"/>
        <c:auto val="1"/>
        <c:lblAlgn val="ctr"/>
        <c:lblOffset val="100"/>
        <c:noMultiLvlLbl val="0"/>
      </c:catAx>
      <c:valAx>
        <c:axId val="137592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2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A6-4D39-919D-8848745CB37B}"/>
            </c:ext>
          </c:extLst>
        </c:ser>
        <c:dLbls>
          <c:showLegendKey val="0"/>
          <c:showVal val="0"/>
          <c:showCatName val="0"/>
          <c:showSerName val="0"/>
          <c:showPercent val="0"/>
          <c:showBubbleSize val="0"/>
        </c:dLbls>
        <c:gapWidth val="150"/>
        <c:overlap val="100"/>
        <c:axId val="137733120"/>
        <c:axId val="137594560"/>
      </c:barChart>
      <c:catAx>
        <c:axId val="13773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594560"/>
        <c:crosses val="autoZero"/>
        <c:auto val="1"/>
        <c:lblAlgn val="ctr"/>
        <c:lblOffset val="100"/>
        <c:noMultiLvlLbl val="0"/>
      </c:catAx>
      <c:valAx>
        <c:axId val="137594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37-4169-97E2-108FB6C8B162}"/>
            </c:ext>
          </c:extLst>
        </c:ser>
        <c:dLbls>
          <c:showLegendKey val="0"/>
          <c:showVal val="0"/>
          <c:showCatName val="0"/>
          <c:showSerName val="0"/>
          <c:showPercent val="0"/>
          <c:showBubbleSize val="0"/>
        </c:dLbls>
        <c:gapWidth val="150"/>
        <c:overlap val="100"/>
        <c:axId val="126777856"/>
        <c:axId val="137596288"/>
      </c:barChart>
      <c:catAx>
        <c:axId val="1267778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596288"/>
        <c:crosses val="autoZero"/>
        <c:auto val="1"/>
        <c:lblAlgn val="ctr"/>
        <c:lblOffset val="100"/>
        <c:noMultiLvlLbl val="0"/>
      </c:catAx>
      <c:valAx>
        <c:axId val="137596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78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5CB9-481A-83E9-FCEAEBBF2D4E}"/>
            </c:ext>
          </c:extLst>
        </c:ser>
        <c:dLbls>
          <c:showLegendKey val="0"/>
          <c:showVal val="0"/>
          <c:showCatName val="0"/>
          <c:showSerName val="0"/>
          <c:showPercent val="0"/>
          <c:showBubbleSize val="0"/>
        </c:dLbls>
        <c:gapWidth val="150"/>
        <c:overlap val="100"/>
        <c:axId val="137733632"/>
        <c:axId val="137597440"/>
      </c:barChart>
      <c:catAx>
        <c:axId val="137733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597440"/>
        <c:crosses val="autoZero"/>
        <c:auto val="1"/>
        <c:lblAlgn val="ctr"/>
        <c:lblOffset val="100"/>
        <c:noMultiLvlLbl val="0"/>
      </c:catAx>
      <c:valAx>
        <c:axId val="137597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3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0174-4FA1-B84E-2C740BB45A15}"/>
            </c:ext>
          </c:extLst>
        </c:ser>
        <c:dLbls>
          <c:showLegendKey val="0"/>
          <c:showVal val="0"/>
          <c:showCatName val="0"/>
          <c:showSerName val="0"/>
          <c:showPercent val="0"/>
          <c:showBubbleSize val="0"/>
        </c:dLbls>
        <c:gapWidth val="150"/>
        <c:overlap val="100"/>
        <c:axId val="137734144"/>
        <c:axId val="137599168"/>
      </c:barChart>
      <c:catAx>
        <c:axId val="137734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7599168"/>
        <c:crosses val="autoZero"/>
        <c:auto val="1"/>
        <c:lblAlgn val="ctr"/>
        <c:lblOffset val="100"/>
        <c:noMultiLvlLbl val="0"/>
      </c:catAx>
      <c:valAx>
        <c:axId val="1375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4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238D-4671-9411-A0F639788C3C}"/>
            </c:ext>
          </c:extLst>
        </c:ser>
        <c:dLbls>
          <c:showLegendKey val="0"/>
          <c:showVal val="0"/>
          <c:showCatName val="0"/>
          <c:showSerName val="0"/>
          <c:showPercent val="0"/>
          <c:showBubbleSize val="0"/>
        </c:dLbls>
        <c:gapWidth val="150"/>
        <c:overlap val="100"/>
        <c:axId val="137734656"/>
        <c:axId val="138149888"/>
      </c:barChart>
      <c:catAx>
        <c:axId val="137734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149888"/>
        <c:crosses val="autoZero"/>
        <c:auto val="1"/>
        <c:lblAlgn val="ctr"/>
        <c:lblOffset val="100"/>
        <c:noMultiLvlLbl val="0"/>
      </c:catAx>
      <c:valAx>
        <c:axId val="13814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4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6B-491B-B7C1-12B78D3D62FC}"/>
            </c:ext>
          </c:extLst>
        </c:ser>
        <c:dLbls>
          <c:showLegendKey val="0"/>
          <c:showVal val="0"/>
          <c:showCatName val="0"/>
          <c:showSerName val="0"/>
          <c:showPercent val="0"/>
          <c:showBubbleSize val="0"/>
        </c:dLbls>
        <c:gapWidth val="150"/>
        <c:overlap val="100"/>
        <c:axId val="137735168"/>
        <c:axId val="138151616"/>
      </c:barChart>
      <c:catAx>
        <c:axId val="137735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151616"/>
        <c:crosses val="autoZero"/>
        <c:auto val="1"/>
        <c:lblAlgn val="ctr"/>
        <c:lblOffset val="100"/>
        <c:noMultiLvlLbl val="0"/>
      </c:catAx>
      <c:valAx>
        <c:axId val="138151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5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D2-4BC1-BC7D-5521427B0CD2}"/>
            </c:ext>
          </c:extLst>
        </c:ser>
        <c:dLbls>
          <c:showLegendKey val="0"/>
          <c:showVal val="0"/>
          <c:showCatName val="0"/>
          <c:showSerName val="0"/>
          <c:showPercent val="0"/>
          <c:showBubbleSize val="0"/>
        </c:dLbls>
        <c:gapWidth val="150"/>
        <c:overlap val="100"/>
        <c:axId val="137735680"/>
        <c:axId val="138153344"/>
      </c:barChart>
      <c:catAx>
        <c:axId val="137735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153344"/>
        <c:crosses val="autoZero"/>
        <c:auto val="1"/>
        <c:lblAlgn val="ctr"/>
        <c:lblOffset val="100"/>
        <c:noMultiLvlLbl val="0"/>
      </c:catAx>
      <c:valAx>
        <c:axId val="138153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7735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90-4272-BD01-A619EC3EBC1A}"/>
            </c:ext>
          </c:extLst>
        </c:ser>
        <c:dLbls>
          <c:showLegendKey val="0"/>
          <c:showVal val="0"/>
          <c:showCatName val="0"/>
          <c:showSerName val="0"/>
          <c:showPercent val="0"/>
          <c:showBubbleSize val="0"/>
        </c:dLbls>
        <c:gapWidth val="150"/>
        <c:overlap val="100"/>
        <c:axId val="138309632"/>
        <c:axId val="138155072"/>
      </c:barChart>
      <c:catAx>
        <c:axId val="138309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155072"/>
        <c:crosses val="autoZero"/>
        <c:auto val="1"/>
        <c:lblAlgn val="ctr"/>
        <c:lblOffset val="100"/>
        <c:noMultiLvlLbl val="0"/>
      </c:catAx>
      <c:valAx>
        <c:axId val="138155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8309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734D-434F-8394-EAD0B01CB7CF}"/>
            </c:ext>
          </c:extLst>
        </c:ser>
        <c:dLbls>
          <c:showLegendKey val="0"/>
          <c:showVal val="0"/>
          <c:showCatName val="0"/>
          <c:showSerName val="0"/>
          <c:showPercent val="0"/>
          <c:showBubbleSize val="0"/>
        </c:dLbls>
        <c:gapWidth val="150"/>
        <c:overlap val="100"/>
        <c:axId val="133600256"/>
        <c:axId val="138156800"/>
      </c:barChart>
      <c:catAx>
        <c:axId val="13360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156800"/>
        <c:crosses val="autoZero"/>
        <c:auto val="1"/>
        <c:lblAlgn val="ctr"/>
        <c:lblOffset val="100"/>
        <c:noMultiLvlLbl val="0"/>
      </c:catAx>
      <c:valAx>
        <c:axId val="138156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F16-4C60-BAA9-BE84B968AAC5}"/>
            </c:ext>
          </c:extLst>
        </c:ser>
        <c:dLbls>
          <c:showLegendKey val="0"/>
          <c:showVal val="0"/>
          <c:showCatName val="0"/>
          <c:showSerName val="0"/>
          <c:showPercent val="0"/>
          <c:showBubbleSize val="0"/>
        </c:dLbls>
        <c:gapWidth val="150"/>
        <c:overlap val="100"/>
        <c:axId val="118580224"/>
        <c:axId val="119636544"/>
      </c:barChart>
      <c:catAx>
        <c:axId val="118580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636544"/>
        <c:crosses val="autoZero"/>
        <c:auto val="1"/>
        <c:lblAlgn val="ctr"/>
        <c:lblOffset val="100"/>
        <c:noMultiLvlLbl val="0"/>
      </c:catAx>
      <c:valAx>
        <c:axId val="11963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580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E422-406C-A09E-52578E43545D}"/>
            </c:ext>
          </c:extLst>
        </c:ser>
        <c:dLbls>
          <c:showLegendKey val="0"/>
          <c:showVal val="0"/>
          <c:showCatName val="0"/>
          <c:showSerName val="0"/>
          <c:showPercent val="0"/>
          <c:showBubbleSize val="0"/>
        </c:dLbls>
        <c:gapWidth val="150"/>
        <c:overlap val="100"/>
        <c:axId val="133600768"/>
        <c:axId val="138437184"/>
      </c:barChart>
      <c:catAx>
        <c:axId val="133600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437184"/>
        <c:crosses val="autoZero"/>
        <c:auto val="1"/>
        <c:lblAlgn val="ctr"/>
        <c:lblOffset val="100"/>
        <c:noMultiLvlLbl val="0"/>
      </c:catAx>
      <c:valAx>
        <c:axId val="138437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0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DD70-4499-A156-0146A85D3BDB}"/>
            </c:ext>
          </c:extLst>
        </c:ser>
        <c:dLbls>
          <c:showLegendKey val="0"/>
          <c:showVal val="0"/>
          <c:showCatName val="0"/>
          <c:showSerName val="0"/>
          <c:showPercent val="0"/>
          <c:showBubbleSize val="0"/>
        </c:dLbls>
        <c:gapWidth val="150"/>
        <c:overlap val="100"/>
        <c:axId val="133601280"/>
        <c:axId val="138438912"/>
      </c:barChart>
      <c:catAx>
        <c:axId val="133601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438912"/>
        <c:crosses val="autoZero"/>
        <c:auto val="1"/>
        <c:lblAlgn val="ctr"/>
        <c:lblOffset val="100"/>
        <c:noMultiLvlLbl val="0"/>
      </c:catAx>
      <c:valAx>
        <c:axId val="138438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1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EA-46AF-9D1D-C62CE79AA4C2}"/>
            </c:ext>
          </c:extLst>
        </c:ser>
        <c:dLbls>
          <c:showLegendKey val="0"/>
          <c:showVal val="0"/>
          <c:showCatName val="0"/>
          <c:showSerName val="0"/>
          <c:showPercent val="0"/>
          <c:showBubbleSize val="0"/>
        </c:dLbls>
        <c:gapWidth val="150"/>
        <c:overlap val="100"/>
        <c:axId val="133601792"/>
        <c:axId val="138440640"/>
      </c:barChart>
      <c:catAx>
        <c:axId val="133601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440640"/>
        <c:crosses val="autoZero"/>
        <c:auto val="1"/>
        <c:lblAlgn val="ctr"/>
        <c:lblOffset val="100"/>
        <c:noMultiLvlLbl val="0"/>
      </c:catAx>
      <c:valAx>
        <c:axId val="138440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1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E3-4A9C-A376-A63D47DD54B9}"/>
            </c:ext>
          </c:extLst>
        </c:ser>
        <c:dLbls>
          <c:showLegendKey val="0"/>
          <c:showVal val="0"/>
          <c:showCatName val="0"/>
          <c:showSerName val="0"/>
          <c:showPercent val="0"/>
          <c:showBubbleSize val="0"/>
        </c:dLbls>
        <c:gapWidth val="150"/>
        <c:overlap val="100"/>
        <c:axId val="133602816"/>
        <c:axId val="138442368"/>
      </c:barChart>
      <c:catAx>
        <c:axId val="133602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442368"/>
        <c:crosses val="autoZero"/>
        <c:auto val="1"/>
        <c:lblAlgn val="ctr"/>
        <c:lblOffset val="100"/>
        <c:noMultiLvlLbl val="0"/>
      </c:catAx>
      <c:valAx>
        <c:axId val="138442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2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23-47BF-B7A7-5F8E5CD71BFA}"/>
            </c:ext>
          </c:extLst>
        </c:ser>
        <c:dLbls>
          <c:showLegendKey val="0"/>
          <c:showVal val="0"/>
          <c:showCatName val="0"/>
          <c:showSerName val="0"/>
          <c:showPercent val="0"/>
          <c:showBubbleSize val="0"/>
        </c:dLbls>
        <c:gapWidth val="150"/>
        <c:overlap val="100"/>
        <c:axId val="139198464"/>
        <c:axId val="138444096"/>
      </c:barChart>
      <c:catAx>
        <c:axId val="13919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444096"/>
        <c:crosses val="autoZero"/>
        <c:auto val="1"/>
        <c:lblAlgn val="ctr"/>
        <c:lblOffset val="100"/>
        <c:noMultiLvlLbl val="0"/>
      </c:catAx>
      <c:valAx>
        <c:axId val="138444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19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D68E-4A9B-B649-5405A246EEA6}"/>
            </c:ext>
          </c:extLst>
        </c:ser>
        <c:dLbls>
          <c:showLegendKey val="0"/>
          <c:showVal val="0"/>
          <c:showCatName val="0"/>
          <c:showSerName val="0"/>
          <c:showPercent val="0"/>
          <c:showBubbleSize val="0"/>
        </c:dLbls>
        <c:gapWidth val="150"/>
        <c:overlap val="100"/>
        <c:axId val="139198976"/>
        <c:axId val="139175040"/>
      </c:barChart>
      <c:catAx>
        <c:axId val="139198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175040"/>
        <c:crosses val="autoZero"/>
        <c:auto val="1"/>
        <c:lblAlgn val="ctr"/>
        <c:lblOffset val="100"/>
        <c:noMultiLvlLbl val="0"/>
      </c:catAx>
      <c:valAx>
        <c:axId val="139175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198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6513-442E-9CCF-50F146E1A922}"/>
            </c:ext>
          </c:extLst>
        </c:ser>
        <c:dLbls>
          <c:showLegendKey val="0"/>
          <c:showVal val="0"/>
          <c:showCatName val="0"/>
          <c:showSerName val="0"/>
          <c:showPercent val="0"/>
          <c:showBubbleSize val="0"/>
        </c:dLbls>
        <c:gapWidth val="150"/>
        <c:overlap val="100"/>
        <c:axId val="139199488"/>
        <c:axId val="139176768"/>
      </c:barChart>
      <c:catAx>
        <c:axId val="13919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176768"/>
        <c:crosses val="autoZero"/>
        <c:auto val="1"/>
        <c:lblAlgn val="ctr"/>
        <c:lblOffset val="100"/>
        <c:noMultiLvlLbl val="0"/>
      </c:catAx>
      <c:valAx>
        <c:axId val="1391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19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591B-4D68-8244-D14AAAA9D667}"/>
            </c:ext>
          </c:extLst>
        </c:ser>
        <c:dLbls>
          <c:showLegendKey val="0"/>
          <c:showVal val="0"/>
          <c:showCatName val="0"/>
          <c:showSerName val="0"/>
          <c:showPercent val="0"/>
          <c:showBubbleSize val="0"/>
        </c:dLbls>
        <c:gapWidth val="150"/>
        <c:overlap val="100"/>
        <c:axId val="139200000"/>
        <c:axId val="139178496"/>
      </c:barChart>
      <c:catAx>
        <c:axId val="139200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178496"/>
        <c:crosses val="autoZero"/>
        <c:auto val="1"/>
        <c:lblAlgn val="ctr"/>
        <c:lblOffset val="100"/>
        <c:noMultiLvlLbl val="0"/>
      </c:catAx>
      <c:valAx>
        <c:axId val="13917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200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903-426C-93BD-85616D5C47A4}"/>
            </c:ext>
          </c:extLst>
        </c:ser>
        <c:dLbls>
          <c:showLegendKey val="0"/>
          <c:showVal val="0"/>
          <c:showCatName val="0"/>
          <c:showSerName val="0"/>
          <c:showPercent val="0"/>
          <c:showBubbleSize val="0"/>
        </c:dLbls>
        <c:gapWidth val="150"/>
        <c:overlap val="100"/>
        <c:axId val="133602304"/>
        <c:axId val="139180224"/>
      </c:barChart>
      <c:catAx>
        <c:axId val="133602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180224"/>
        <c:crosses val="autoZero"/>
        <c:auto val="1"/>
        <c:lblAlgn val="ctr"/>
        <c:lblOffset val="100"/>
        <c:noMultiLvlLbl val="0"/>
      </c:catAx>
      <c:valAx>
        <c:axId val="13918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3602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F2-4776-B1E6-5B35961F1EC0}"/>
            </c:ext>
          </c:extLst>
        </c:ser>
        <c:dLbls>
          <c:showLegendKey val="0"/>
          <c:showVal val="0"/>
          <c:showCatName val="0"/>
          <c:showSerName val="0"/>
          <c:showPercent val="0"/>
          <c:showBubbleSize val="0"/>
        </c:dLbls>
        <c:gapWidth val="150"/>
        <c:overlap val="100"/>
        <c:axId val="139200512"/>
        <c:axId val="139330112"/>
      </c:barChart>
      <c:catAx>
        <c:axId val="1392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330112"/>
        <c:crosses val="autoZero"/>
        <c:auto val="1"/>
        <c:lblAlgn val="ctr"/>
        <c:lblOffset val="100"/>
        <c:noMultiLvlLbl val="0"/>
      </c:catAx>
      <c:valAx>
        <c:axId val="139330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2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B6-4FD8-B68C-DA3161FB2EB4}"/>
            </c:ext>
          </c:extLst>
        </c:ser>
        <c:dLbls>
          <c:showLegendKey val="0"/>
          <c:showVal val="0"/>
          <c:showCatName val="0"/>
          <c:showSerName val="0"/>
          <c:showPercent val="0"/>
          <c:showBubbleSize val="0"/>
        </c:dLbls>
        <c:gapWidth val="150"/>
        <c:overlap val="100"/>
        <c:axId val="118580736"/>
        <c:axId val="119638272"/>
      </c:barChart>
      <c:catAx>
        <c:axId val="118580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638272"/>
        <c:crosses val="autoZero"/>
        <c:auto val="1"/>
        <c:lblAlgn val="ctr"/>
        <c:lblOffset val="100"/>
        <c:noMultiLvlLbl val="0"/>
      </c:catAx>
      <c:valAx>
        <c:axId val="119638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580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7A-487A-B79E-29E3D3FEEEB2}"/>
            </c:ext>
          </c:extLst>
        </c:ser>
        <c:dLbls>
          <c:showLegendKey val="0"/>
          <c:showVal val="0"/>
          <c:showCatName val="0"/>
          <c:showSerName val="0"/>
          <c:showPercent val="0"/>
          <c:showBubbleSize val="0"/>
        </c:dLbls>
        <c:gapWidth val="150"/>
        <c:overlap val="100"/>
        <c:axId val="139201024"/>
        <c:axId val="139331840"/>
      </c:barChart>
      <c:catAx>
        <c:axId val="139201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331840"/>
        <c:crosses val="autoZero"/>
        <c:auto val="1"/>
        <c:lblAlgn val="ctr"/>
        <c:lblOffset val="100"/>
        <c:noMultiLvlLbl val="0"/>
      </c:catAx>
      <c:valAx>
        <c:axId val="139331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201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A5BA-42DD-A21C-A44DD4C67970}"/>
            </c:ext>
          </c:extLst>
        </c:ser>
        <c:dLbls>
          <c:showLegendKey val="0"/>
          <c:showVal val="0"/>
          <c:showCatName val="0"/>
          <c:showSerName val="0"/>
          <c:showPercent val="0"/>
          <c:showBubbleSize val="0"/>
        </c:dLbls>
        <c:gapWidth val="150"/>
        <c:overlap val="100"/>
        <c:axId val="139202048"/>
        <c:axId val="139332992"/>
      </c:barChart>
      <c:catAx>
        <c:axId val="139202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332992"/>
        <c:crosses val="autoZero"/>
        <c:auto val="1"/>
        <c:lblAlgn val="ctr"/>
        <c:lblOffset val="100"/>
        <c:noMultiLvlLbl val="0"/>
      </c:catAx>
      <c:valAx>
        <c:axId val="13933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202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894A-493D-802F-717A874FB98E}"/>
            </c:ext>
          </c:extLst>
        </c:ser>
        <c:dLbls>
          <c:showLegendKey val="0"/>
          <c:showVal val="0"/>
          <c:showCatName val="0"/>
          <c:showSerName val="0"/>
          <c:showPercent val="0"/>
          <c:showBubbleSize val="0"/>
        </c:dLbls>
        <c:gapWidth val="150"/>
        <c:overlap val="100"/>
        <c:axId val="139452416"/>
        <c:axId val="139334720"/>
      </c:barChart>
      <c:catAx>
        <c:axId val="13945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334720"/>
        <c:crosses val="autoZero"/>
        <c:auto val="1"/>
        <c:lblAlgn val="ctr"/>
        <c:lblOffset val="100"/>
        <c:noMultiLvlLbl val="0"/>
      </c:catAx>
      <c:valAx>
        <c:axId val="139334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E441-4876-9FA9-E669D483D4B1}"/>
            </c:ext>
          </c:extLst>
        </c:ser>
        <c:dLbls>
          <c:showLegendKey val="0"/>
          <c:showVal val="0"/>
          <c:showCatName val="0"/>
          <c:showSerName val="0"/>
          <c:showPercent val="0"/>
          <c:showBubbleSize val="0"/>
        </c:dLbls>
        <c:gapWidth val="150"/>
        <c:overlap val="100"/>
        <c:axId val="139452928"/>
        <c:axId val="139336448"/>
      </c:barChart>
      <c:catAx>
        <c:axId val="139452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336448"/>
        <c:crosses val="autoZero"/>
        <c:auto val="1"/>
        <c:lblAlgn val="ctr"/>
        <c:lblOffset val="100"/>
        <c:noMultiLvlLbl val="0"/>
      </c:catAx>
      <c:valAx>
        <c:axId val="139336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2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EA6-411A-9A27-8DBC2CE4B999}"/>
            </c:ext>
          </c:extLst>
        </c:ser>
        <c:dLbls>
          <c:showLegendKey val="0"/>
          <c:showVal val="0"/>
          <c:showCatName val="0"/>
          <c:showSerName val="0"/>
          <c:showPercent val="0"/>
          <c:showBubbleSize val="0"/>
        </c:dLbls>
        <c:gapWidth val="150"/>
        <c:overlap val="100"/>
        <c:axId val="139453952"/>
        <c:axId val="139805248"/>
      </c:barChart>
      <c:catAx>
        <c:axId val="139453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805248"/>
        <c:crosses val="autoZero"/>
        <c:auto val="1"/>
        <c:lblAlgn val="ctr"/>
        <c:lblOffset val="100"/>
        <c:noMultiLvlLbl val="0"/>
      </c:catAx>
      <c:valAx>
        <c:axId val="139805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3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60-48DA-A524-16885A3884D1}"/>
            </c:ext>
          </c:extLst>
        </c:ser>
        <c:dLbls>
          <c:showLegendKey val="0"/>
          <c:showVal val="0"/>
          <c:showCatName val="0"/>
          <c:showSerName val="0"/>
          <c:showPercent val="0"/>
          <c:showBubbleSize val="0"/>
        </c:dLbls>
        <c:gapWidth val="150"/>
        <c:overlap val="100"/>
        <c:axId val="139454464"/>
        <c:axId val="139806976"/>
      </c:barChart>
      <c:catAx>
        <c:axId val="139454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806976"/>
        <c:crosses val="autoZero"/>
        <c:auto val="1"/>
        <c:lblAlgn val="ctr"/>
        <c:lblOffset val="100"/>
        <c:noMultiLvlLbl val="0"/>
      </c:catAx>
      <c:valAx>
        <c:axId val="139806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4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E6-4743-90FE-72E1BDEDC4D2}"/>
            </c:ext>
          </c:extLst>
        </c:ser>
        <c:dLbls>
          <c:showLegendKey val="0"/>
          <c:showVal val="0"/>
          <c:showCatName val="0"/>
          <c:showSerName val="0"/>
          <c:showPercent val="0"/>
          <c:showBubbleSize val="0"/>
        </c:dLbls>
        <c:gapWidth val="150"/>
        <c:overlap val="100"/>
        <c:axId val="139454976"/>
        <c:axId val="139808704"/>
      </c:barChart>
      <c:catAx>
        <c:axId val="139454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808704"/>
        <c:crosses val="autoZero"/>
        <c:auto val="1"/>
        <c:lblAlgn val="ctr"/>
        <c:lblOffset val="100"/>
        <c:noMultiLvlLbl val="0"/>
      </c:catAx>
      <c:valAx>
        <c:axId val="139808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4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8FA7-464F-881B-ACA38231AB3D}"/>
            </c:ext>
          </c:extLst>
        </c:ser>
        <c:dLbls>
          <c:showLegendKey val="0"/>
          <c:showVal val="0"/>
          <c:showCatName val="0"/>
          <c:showSerName val="0"/>
          <c:showPercent val="0"/>
          <c:showBubbleSize val="0"/>
        </c:dLbls>
        <c:gapWidth val="150"/>
        <c:overlap val="100"/>
        <c:axId val="132299264"/>
        <c:axId val="139810432"/>
      </c:barChart>
      <c:catAx>
        <c:axId val="132299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810432"/>
        <c:crosses val="autoZero"/>
        <c:auto val="1"/>
        <c:lblAlgn val="ctr"/>
        <c:lblOffset val="100"/>
        <c:noMultiLvlLbl val="0"/>
      </c:catAx>
      <c:valAx>
        <c:axId val="139810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299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A0F5-47EB-B556-7046DD13A9CE}"/>
            </c:ext>
          </c:extLst>
        </c:ser>
        <c:dLbls>
          <c:showLegendKey val="0"/>
          <c:showVal val="0"/>
          <c:showCatName val="0"/>
          <c:showSerName val="0"/>
          <c:showPercent val="0"/>
          <c:showBubbleSize val="0"/>
        </c:dLbls>
        <c:gapWidth val="150"/>
        <c:overlap val="100"/>
        <c:axId val="139455488"/>
        <c:axId val="139812160"/>
      </c:barChart>
      <c:catAx>
        <c:axId val="139455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812160"/>
        <c:crosses val="autoZero"/>
        <c:auto val="1"/>
        <c:lblAlgn val="ctr"/>
        <c:lblOffset val="100"/>
        <c:noMultiLvlLbl val="0"/>
      </c:catAx>
      <c:valAx>
        <c:axId val="139812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5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0404-418D-A1EF-D330D99B100B}"/>
            </c:ext>
          </c:extLst>
        </c:ser>
        <c:dLbls>
          <c:showLegendKey val="0"/>
          <c:showVal val="0"/>
          <c:showCatName val="0"/>
          <c:showSerName val="0"/>
          <c:showPercent val="0"/>
          <c:showBubbleSize val="0"/>
        </c:dLbls>
        <c:gapWidth val="150"/>
        <c:overlap val="100"/>
        <c:axId val="139456000"/>
        <c:axId val="139920512"/>
      </c:barChart>
      <c:catAx>
        <c:axId val="139456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920512"/>
        <c:crosses val="autoZero"/>
        <c:auto val="1"/>
        <c:lblAlgn val="ctr"/>
        <c:lblOffset val="100"/>
        <c:noMultiLvlLbl val="0"/>
      </c:catAx>
      <c:valAx>
        <c:axId val="13992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6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0F17-446B-99CC-E30BF8260C26}"/>
            </c:ext>
          </c:extLst>
        </c:ser>
        <c:dLbls>
          <c:showLegendKey val="0"/>
          <c:showVal val="0"/>
          <c:showCatName val="0"/>
          <c:showSerName val="0"/>
          <c:showPercent val="0"/>
          <c:showBubbleSize val="0"/>
        </c:dLbls>
        <c:gapWidth val="150"/>
        <c:overlap val="100"/>
        <c:axId val="118581248"/>
        <c:axId val="119640000"/>
      </c:barChart>
      <c:catAx>
        <c:axId val="118581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640000"/>
        <c:crosses val="autoZero"/>
        <c:auto val="1"/>
        <c:lblAlgn val="ctr"/>
        <c:lblOffset val="100"/>
        <c:noMultiLvlLbl val="0"/>
      </c:catAx>
      <c:valAx>
        <c:axId val="119640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581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19-46BF-ABD2-EA4D8C6EA771}"/>
            </c:ext>
          </c:extLst>
        </c:ser>
        <c:dLbls>
          <c:showLegendKey val="0"/>
          <c:showVal val="0"/>
          <c:showCatName val="0"/>
          <c:showSerName val="0"/>
          <c:showPercent val="0"/>
          <c:showBubbleSize val="0"/>
        </c:dLbls>
        <c:gapWidth val="150"/>
        <c:overlap val="100"/>
        <c:axId val="140005376"/>
        <c:axId val="139922240"/>
      </c:barChart>
      <c:catAx>
        <c:axId val="140005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922240"/>
        <c:crosses val="autoZero"/>
        <c:auto val="1"/>
        <c:lblAlgn val="ctr"/>
        <c:lblOffset val="100"/>
        <c:noMultiLvlLbl val="0"/>
      </c:catAx>
      <c:valAx>
        <c:axId val="139922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5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81C-474E-B952-7FFBA2BF64A8}"/>
            </c:ext>
          </c:extLst>
        </c:ser>
        <c:dLbls>
          <c:showLegendKey val="0"/>
          <c:showVal val="0"/>
          <c:showCatName val="0"/>
          <c:showSerName val="0"/>
          <c:showPercent val="0"/>
          <c:showBubbleSize val="0"/>
        </c:dLbls>
        <c:gapWidth val="150"/>
        <c:overlap val="100"/>
        <c:axId val="140005888"/>
        <c:axId val="139923968"/>
      </c:barChart>
      <c:catAx>
        <c:axId val="140005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923968"/>
        <c:crosses val="autoZero"/>
        <c:auto val="1"/>
        <c:lblAlgn val="ctr"/>
        <c:lblOffset val="100"/>
        <c:noMultiLvlLbl val="0"/>
      </c:catAx>
      <c:valAx>
        <c:axId val="139923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A58-4B38-8096-E39763FFE6B5}"/>
            </c:ext>
          </c:extLst>
        </c:ser>
        <c:dLbls>
          <c:showLegendKey val="0"/>
          <c:showVal val="0"/>
          <c:showCatName val="0"/>
          <c:showSerName val="0"/>
          <c:showPercent val="0"/>
          <c:showBubbleSize val="0"/>
        </c:dLbls>
        <c:gapWidth val="150"/>
        <c:overlap val="100"/>
        <c:axId val="135342592"/>
        <c:axId val="139925696"/>
      </c:barChart>
      <c:catAx>
        <c:axId val="135342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9925696"/>
        <c:crosses val="autoZero"/>
        <c:auto val="1"/>
        <c:lblAlgn val="ctr"/>
        <c:lblOffset val="100"/>
        <c:noMultiLvlLbl val="0"/>
      </c:catAx>
      <c:valAx>
        <c:axId val="139925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342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550F-4494-9D2C-563072BD7330}"/>
            </c:ext>
          </c:extLst>
        </c:ser>
        <c:dLbls>
          <c:showLegendKey val="0"/>
          <c:showVal val="0"/>
          <c:showCatName val="0"/>
          <c:showSerName val="0"/>
          <c:showPercent val="0"/>
          <c:showBubbleSize val="0"/>
        </c:dLbls>
        <c:gapWidth val="150"/>
        <c:overlap val="100"/>
        <c:axId val="140006400"/>
        <c:axId val="140517376"/>
      </c:barChart>
      <c:catAx>
        <c:axId val="1400064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517376"/>
        <c:crosses val="autoZero"/>
        <c:auto val="1"/>
        <c:lblAlgn val="ctr"/>
        <c:lblOffset val="100"/>
        <c:noMultiLvlLbl val="0"/>
      </c:catAx>
      <c:valAx>
        <c:axId val="140517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64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957E-4AD4-A23D-9845BE9F18DF}"/>
            </c:ext>
          </c:extLst>
        </c:ser>
        <c:dLbls>
          <c:showLegendKey val="0"/>
          <c:showVal val="0"/>
          <c:showCatName val="0"/>
          <c:showSerName val="0"/>
          <c:showPercent val="0"/>
          <c:showBubbleSize val="0"/>
        </c:dLbls>
        <c:gapWidth val="150"/>
        <c:overlap val="100"/>
        <c:axId val="140006912"/>
        <c:axId val="140519104"/>
      </c:barChart>
      <c:catAx>
        <c:axId val="140006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519104"/>
        <c:crosses val="autoZero"/>
        <c:auto val="1"/>
        <c:lblAlgn val="ctr"/>
        <c:lblOffset val="100"/>
        <c:noMultiLvlLbl val="0"/>
      </c:catAx>
      <c:valAx>
        <c:axId val="140519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6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E544-454B-B153-DD8C74407B6E}"/>
            </c:ext>
          </c:extLst>
        </c:ser>
        <c:dLbls>
          <c:showLegendKey val="0"/>
          <c:showVal val="0"/>
          <c:showCatName val="0"/>
          <c:showSerName val="0"/>
          <c:showPercent val="0"/>
          <c:showBubbleSize val="0"/>
        </c:dLbls>
        <c:gapWidth val="150"/>
        <c:overlap val="100"/>
        <c:axId val="140007424"/>
        <c:axId val="140520832"/>
      </c:barChart>
      <c:catAx>
        <c:axId val="1400074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520832"/>
        <c:crosses val="autoZero"/>
        <c:auto val="1"/>
        <c:lblAlgn val="ctr"/>
        <c:lblOffset val="100"/>
        <c:noMultiLvlLbl val="0"/>
      </c:catAx>
      <c:valAx>
        <c:axId val="14052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7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FC1-4711-ACA6-873812F79459}"/>
            </c:ext>
          </c:extLst>
        </c:ser>
        <c:dLbls>
          <c:showLegendKey val="0"/>
          <c:showVal val="0"/>
          <c:showCatName val="0"/>
          <c:showSerName val="0"/>
          <c:showPercent val="0"/>
          <c:showBubbleSize val="0"/>
        </c:dLbls>
        <c:gapWidth val="150"/>
        <c:overlap val="100"/>
        <c:axId val="140007936"/>
        <c:axId val="140523136"/>
      </c:barChart>
      <c:catAx>
        <c:axId val="140007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523136"/>
        <c:crosses val="autoZero"/>
        <c:auto val="1"/>
        <c:lblAlgn val="ctr"/>
        <c:lblOffset val="100"/>
        <c:noMultiLvlLbl val="0"/>
      </c:catAx>
      <c:valAx>
        <c:axId val="140523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7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C-429B-B98C-165FFAA766FF}"/>
            </c:ext>
          </c:extLst>
        </c:ser>
        <c:dLbls>
          <c:showLegendKey val="0"/>
          <c:showVal val="0"/>
          <c:showCatName val="0"/>
          <c:showSerName val="0"/>
          <c:showPercent val="0"/>
          <c:showBubbleSize val="0"/>
        </c:dLbls>
        <c:gapWidth val="150"/>
        <c:overlap val="100"/>
        <c:axId val="136554496"/>
        <c:axId val="140524864"/>
      </c:barChart>
      <c:catAx>
        <c:axId val="136554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524864"/>
        <c:crosses val="autoZero"/>
        <c:auto val="1"/>
        <c:lblAlgn val="ctr"/>
        <c:lblOffset val="100"/>
        <c:noMultiLvlLbl val="0"/>
      </c:catAx>
      <c:valAx>
        <c:axId val="140524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6554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42-4E02-8603-175006969417}"/>
            </c:ext>
          </c:extLst>
        </c:ser>
        <c:dLbls>
          <c:showLegendKey val="0"/>
          <c:showVal val="0"/>
          <c:showCatName val="0"/>
          <c:showSerName val="0"/>
          <c:showPercent val="0"/>
          <c:showBubbleSize val="0"/>
        </c:dLbls>
        <c:gapWidth val="150"/>
        <c:overlap val="100"/>
        <c:axId val="140008448"/>
        <c:axId val="140477568"/>
      </c:barChart>
      <c:catAx>
        <c:axId val="140008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477568"/>
        <c:crosses val="autoZero"/>
        <c:auto val="1"/>
        <c:lblAlgn val="ctr"/>
        <c:lblOffset val="100"/>
        <c:noMultiLvlLbl val="0"/>
      </c:catAx>
      <c:valAx>
        <c:axId val="140477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8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E1A4-4AAE-A0B7-C7BD893105C1}"/>
            </c:ext>
          </c:extLst>
        </c:ser>
        <c:dLbls>
          <c:showLegendKey val="0"/>
          <c:showVal val="0"/>
          <c:showCatName val="0"/>
          <c:showSerName val="0"/>
          <c:showPercent val="0"/>
          <c:showBubbleSize val="0"/>
        </c:dLbls>
        <c:gapWidth val="150"/>
        <c:overlap val="100"/>
        <c:axId val="140008960"/>
        <c:axId val="140479296"/>
      </c:barChart>
      <c:catAx>
        <c:axId val="14000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479296"/>
        <c:crosses val="autoZero"/>
        <c:auto val="1"/>
        <c:lblAlgn val="ctr"/>
        <c:lblOffset val="100"/>
        <c:noMultiLvlLbl val="0"/>
      </c:catAx>
      <c:valAx>
        <c:axId val="140479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00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1769-48EA-982A-885772306EDB}"/>
            </c:ext>
          </c:extLst>
        </c:ser>
        <c:dLbls>
          <c:showLegendKey val="0"/>
          <c:showVal val="0"/>
          <c:showCatName val="0"/>
          <c:showSerName val="0"/>
          <c:showPercent val="0"/>
          <c:showBubbleSize val="0"/>
        </c:dLbls>
        <c:gapWidth val="150"/>
        <c:overlap val="100"/>
        <c:axId val="115811840"/>
        <c:axId val="89668352"/>
      </c:barChart>
      <c:catAx>
        <c:axId val="115811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89668352"/>
        <c:crosses val="autoZero"/>
        <c:auto val="1"/>
        <c:lblAlgn val="ctr"/>
        <c:lblOffset val="100"/>
        <c:noMultiLvlLbl val="0"/>
      </c:catAx>
      <c:valAx>
        <c:axId val="89668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5811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71F8-43D2-B422-E081E130A7D9}"/>
            </c:ext>
          </c:extLst>
        </c:ser>
        <c:dLbls>
          <c:showLegendKey val="0"/>
          <c:showVal val="0"/>
          <c:showCatName val="0"/>
          <c:showSerName val="0"/>
          <c:showPercent val="0"/>
          <c:showBubbleSize val="0"/>
        </c:dLbls>
        <c:gapWidth val="150"/>
        <c:overlap val="100"/>
        <c:axId val="119292416"/>
        <c:axId val="119641728"/>
      </c:barChart>
      <c:catAx>
        <c:axId val="11929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641728"/>
        <c:crosses val="autoZero"/>
        <c:auto val="1"/>
        <c:lblAlgn val="ctr"/>
        <c:lblOffset val="100"/>
        <c:noMultiLvlLbl val="0"/>
      </c:catAx>
      <c:valAx>
        <c:axId val="119641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E270-4CDB-82CD-5A30F6C37DAB}"/>
            </c:ext>
          </c:extLst>
        </c:ser>
        <c:dLbls>
          <c:showLegendKey val="0"/>
          <c:showVal val="0"/>
          <c:showCatName val="0"/>
          <c:showSerName val="0"/>
          <c:showPercent val="0"/>
          <c:showBubbleSize val="0"/>
        </c:dLbls>
        <c:gapWidth val="150"/>
        <c:overlap val="100"/>
        <c:axId val="140657664"/>
        <c:axId val="140481024"/>
      </c:barChart>
      <c:catAx>
        <c:axId val="140657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481024"/>
        <c:crosses val="autoZero"/>
        <c:auto val="1"/>
        <c:lblAlgn val="ctr"/>
        <c:lblOffset val="100"/>
        <c:noMultiLvlLbl val="0"/>
      </c:catAx>
      <c:valAx>
        <c:axId val="14048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657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EE14-4A13-8ED5-558E60CAE3ED}"/>
            </c:ext>
          </c:extLst>
        </c:ser>
        <c:dLbls>
          <c:showLegendKey val="0"/>
          <c:showVal val="0"/>
          <c:showCatName val="0"/>
          <c:showSerName val="0"/>
          <c:showPercent val="0"/>
          <c:showBubbleSize val="0"/>
        </c:dLbls>
        <c:gapWidth val="150"/>
        <c:overlap val="100"/>
        <c:axId val="140658688"/>
        <c:axId val="140482752"/>
      </c:barChart>
      <c:catAx>
        <c:axId val="14065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482752"/>
        <c:crosses val="autoZero"/>
        <c:auto val="1"/>
        <c:lblAlgn val="ctr"/>
        <c:lblOffset val="100"/>
        <c:noMultiLvlLbl val="0"/>
      </c:catAx>
      <c:valAx>
        <c:axId val="14048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65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741-4E25-8ECB-296EFF677EDC}"/>
            </c:ext>
          </c:extLst>
        </c:ser>
        <c:dLbls>
          <c:showLegendKey val="0"/>
          <c:showVal val="0"/>
          <c:showCatName val="0"/>
          <c:showSerName val="0"/>
          <c:showPercent val="0"/>
          <c:showBubbleSize val="0"/>
        </c:dLbls>
        <c:gapWidth val="150"/>
        <c:overlap val="100"/>
        <c:axId val="140659200"/>
        <c:axId val="140754944"/>
      </c:barChart>
      <c:catAx>
        <c:axId val="140659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54944"/>
        <c:crosses val="autoZero"/>
        <c:auto val="1"/>
        <c:lblAlgn val="ctr"/>
        <c:lblOffset val="100"/>
        <c:noMultiLvlLbl val="0"/>
      </c:catAx>
      <c:valAx>
        <c:axId val="14075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659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B96-4213-99A6-4665C5640998}"/>
            </c:ext>
          </c:extLst>
        </c:ser>
        <c:dLbls>
          <c:showLegendKey val="0"/>
          <c:showVal val="0"/>
          <c:showCatName val="0"/>
          <c:showSerName val="0"/>
          <c:showPercent val="0"/>
          <c:showBubbleSize val="0"/>
        </c:dLbls>
        <c:gapWidth val="150"/>
        <c:overlap val="100"/>
        <c:axId val="140660224"/>
        <c:axId val="140756672"/>
      </c:barChart>
      <c:catAx>
        <c:axId val="140660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56672"/>
        <c:crosses val="autoZero"/>
        <c:auto val="1"/>
        <c:lblAlgn val="ctr"/>
        <c:lblOffset val="100"/>
        <c:noMultiLvlLbl val="0"/>
      </c:catAx>
      <c:valAx>
        <c:axId val="14075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0660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98-4165-BCD8-6F2D1FDD803F}"/>
            </c:ext>
          </c:extLst>
        </c:ser>
        <c:dLbls>
          <c:showLegendKey val="0"/>
          <c:showVal val="0"/>
          <c:showCatName val="0"/>
          <c:showSerName val="0"/>
          <c:showPercent val="0"/>
          <c:showBubbleSize val="0"/>
        </c:dLbls>
        <c:gapWidth val="150"/>
        <c:overlap val="100"/>
        <c:axId val="141008896"/>
        <c:axId val="140758400"/>
      </c:barChart>
      <c:catAx>
        <c:axId val="141008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58400"/>
        <c:crosses val="autoZero"/>
        <c:auto val="1"/>
        <c:lblAlgn val="ctr"/>
        <c:lblOffset val="100"/>
        <c:noMultiLvlLbl val="0"/>
      </c:catAx>
      <c:valAx>
        <c:axId val="140758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08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4B36-4369-98E9-5B675D331146}"/>
            </c:ext>
          </c:extLst>
        </c:ser>
        <c:dLbls>
          <c:showLegendKey val="0"/>
          <c:showVal val="0"/>
          <c:showCatName val="0"/>
          <c:showSerName val="0"/>
          <c:showPercent val="0"/>
          <c:showBubbleSize val="0"/>
        </c:dLbls>
        <c:gapWidth val="150"/>
        <c:overlap val="100"/>
        <c:axId val="141009408"/>
        <c:axId val="140759552"/>
      </c:barChart>
      <c:catAx>
        <c:axId val="14100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59552"/>
        <c:crosses val="autoZero"/>
        <c:auto val="1"/>
        <c:lblAlgn val="ctr"/>
        <c:lblOffset val="100"/>
        <c:noMultiLvlLbl val="0"/>
      </c:catAx>
      <c:valAx>
        <c:axId val="140759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0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F156-41B8-B863-F5DC1DFB3EDA}"/>
            </c:ext>
          </c:extLst>
        </c:ser>
        <c:dLbls>
          <c:showLegendKey val="0"/>
          <c:showVal val="0"/>
          <c:showCatName val="0"/>
          <c:showSerName val="0"/>
          <c:showPercent val="0"/>
          <c:showBubbleSize val="0"/>
        </c:dLbls>
        <c:gapWidth val="150"/>
        <c:overlap val="100"/>
        <c:axId val="141009920"/>
        <c:axId val="140761280"/>
      </c:barChart>
      <c:catAx>
        <c:axId val="141009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61280"/>
        <c:crosses val="autoZero"/>
        <c:auto val="1"/>
        <c:lblAlgn val="ctr"/>
        <c:lblOffset val="100"/>
        <c:noMultiLvlLbl val="0"/>
      </c:catAx>
      <c:valAx>
        <c:axId val="140761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09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37DF-46E0-B4D1-B5D704E776F7}"/>
            </c:ext>
          </c:extLst>
        </c:ser>
        <c:dLbls>
          <c:showLegendKey val="0"/>
          <c:showVal val="0"/>
          <c:showCatName val="0"/>
          <c:showSerName val="0"/>
          <c:showPercent val="0"/>
          <c:showBubbleSize val="0"/>
        </c:dLbls>
        <c:gapWidth val="150"/>
        <c:overlap val="100"/>
        <c:axId val="141010432"/>
        <c:axId val="140762432"/>
      </c:barChart>
      <c:catAx>
        <c:axId val="14101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0762432"/>
        <c:crosses val="autoZero"/>
        <c:auto val="1"/>
        <c:lblAlgn val="ctr"/>
        <c:lblOffset val="100"/>
        <c:noMultiLvlLbl val="0"/>
      </c:catAx>
      <c:valAx>
        <c:axId val="140762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1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CB6-4A55-BAE5-53122CD8AF95}"/>
            </c:ext>
          </c:extLst>
        </c:ser>
        <c:dLbls>
          <c:showLegendKey val="0"/>
          <c:showVal val="0"/>
          <c:showCatName val="0"/>
          <c:showSerName val="0"/>
          <c:showPercent val="0"/>
          <c:showBubbleSize val="0"/>
        </c:dLbls>
        <c:gapWidth val="150"/>
        <c:overlap val="100"/>
        <c:axId val="141010944"/>
        <c:axId val="141583488"/>
      </c:barChart>
      <c:catAx>
        <c:axId val="141010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83488"/>
        <c:crosses val="autoZero"/>
        <c:auto val="1"/>
        <c:lblAlgn val="ctr"/>
        <c:lblOffset val="100"/>
        <c:noMultiLvlLbl val="0"/>
      </c:catAx>
      <c:valAx>
        <c:axId val="141583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10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1B0-433A-9396-EAEF7AD34FB3}"/>
            </c:ext>
          </c:extLst>
        </c:ser>
        <c:dLbls>
          <c:showLegendKey val="0"/>
          <c:showVal val="0"/>
          <c:showCatName val="0"/>
          <c:showSerName val="0"/>
          <c:showPercent val="0"/>
          <c:showBubbleSize val="0"/>
        </c:dLbls>
        <c:gapWidth val="150"/>
        <c:overlap val="100"/>
        <c:axId val="141011456"/>
        <c:axId val="141585216"/>
      </c:barChart>
      <c:catAx>
        <c:axId val="14101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85216"/>
        <c:crosses val="autoZero"/>
        <c:auto val="1"/>
        <c:lblAlgn val="ctr"/>
        <c:lblOffset val="100"/>
        <c:noMultiLvlLbl val="0"/>
      </c:catAx>
      <c:valAx>
        <c:axId val="141585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1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7B49-4E8C-BA11-D5099872EE42}"/>
            </c:ext>
          </c:extLst>
        </c:ser>
        <c:dLbls>
          <c:showLegendKey val="0"/>
          <c:showVal val="0"/>
          <c:showCatName val="0"/>
          <c:showSerName val="0"/>
          <c:showPercent val="0"/>
          <c:showBubbleSize val="0"/>
        </c:dLbls>
        <c:gapWidth val="150"/>
        <c:overlap val="100"/>
        <c:axId val="119293440"/>
        <c:axId val="119643456"/>
      </c:barChart>
      <c:catAx>
        <c:axId val="119293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643456"/>
        <c:crosses val="autoZero"/>
        <c:auto val="1"/>
        <c:lblAlgn val="ctr"/>
        <c:lblOffset val="100"/>
        <c:noMultiLvlLbl val="0"/>
      </c:catAx>
      <c:valAx>
        <c:axId val="119643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3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1F-4154-ABF2-C59848B278AA}"/>
            </c:ext>
          </c:extLst>
        </c:ser>
        <c:dLbls>
          <c:showLegendKey val="0"/>
          <c:showVal val="0"/>
          <c:showCatName val="0"/>
          <c:showSerName val="0"/>
          <c:showPercent val="0"/>
          <c:showBubbleSize val="0"/>
        </c:dLbls>
        <c:gapWidth val="150"/>
        <c:overlap val="100"/>
        <c:axId val="141011968"/>
        <c:axId val="141586944"/>
      </c:barChart>
      <c:catAx>
        <c:axId val="141011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86944"/>
        <c:crosses val="autoZero"/>
        <c:auto val="1"/>
        <c:lblAlgn val="ctr"/>
        <c:lblOffset val="100"/>
        <c:noMultiLvlLbl val="0"/>
      </c:catAx>
      <c:valAx>
        <c:axId val="141586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11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315B-4273-899E-328A08ADE890}"/>
            </c:ext>
          </c:extLst>
        </c:ser>
        <c:dLbls>
          <c:showLegendKey val="0"/>
          <c:showVal val="0"/>
          <c:showCatName val="0"/>
          <c:showSerName val="0"/>
          <c:showPercent val="0"/>
          <c:showBubbleSize val="0"/>
        </c:dLbls>
        <c:gapWidth val="150"/>
        <c:overlap val="100"/>
        <c:axId val="141012480"/>
        <c:axId val="141588672"/>
      </c:barChart>
      <c:catAx>
        <c:axId val="141012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88672"/>
        <c:crosses val="autoZero"/>
        <c:auto val="1"/>
        <c:lblAlgn val="ctr"/>
        <c:lblOffset val="100"/>
        <c:noMultiLvlLbl val="0"/>
      </c:catAx>
      <c:valAx>
        <c:axId val="14158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012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4BF9-4044-A54E-F0AC0939589A}"/>
            </c:ext>
          </c:extLst>
        </c:ser>
        <c:dLbls>
          <c:showLegendKey val="0"/>
          <c:showVal val="0"/>
          <c:showCatName val="0"/>
          <c:showSerName val="0"/>
          <c:showPercent val="0"/>
          <c:showBubbleSize val="0"/>
        </c:dLbls>
        <c:gapWidth val="150"/>
        <c:overlap val="100"/>
        <c:axId val="141934592"/>
        <c:axId val="141533184"/>
      </c:barChart>
      <c:catAx>
        <c:axId val="141934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33184"/>
        <c:crosses val="autoZero"/>
        <c:auto val="1"/>
        <c:lblAlgn val="ctr"/>
        <c:lblOffset val="100"/>
        <c:noMultiLvlLbl val="0"/>
      </c:catAx>
      <c:valAx>
        <c:axId val="141533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4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3B77-4897-819F-5B9CDEB76C27}"/>
            </c:ext>
          </c:extLst>
        </c:ser>
        <c:dLbls>
          <c:showLegendKey val="0"/>
          <c:showVal val="0"/>
          <c:showCatName val="0"/>
          <c:showSerName val="0"/>
          <c:showPercent val="0"/>
          <c:showBubbleSize val="0"/>
        </c:dLbls>
        <c:gapWidth val="150"/>
        <c:overlap val="100"/>
        <c:axId val="141935104"/>
        <c:axId val="141534912"/>
      </c:barChart>
      <c:catAx>
        <c:axId val="14193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34912"/>
        <c:crosses val="autoZero"/>
        <c:auto val="1"/>
        <c:lblAlgn val="ctr"/>
        <c:lblOffset val="100"/>
        <c:noMultiLvlLbl val="0"/>
      </c:catAx>
      <c:valAx>
        <c:axId val="141534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13-4484-9514-7859235ACFFD}"/>
            </c:ext>
          </c:extLst>
        </c:ser>
        <c:dLbls>
          <c:showLegendKey val="0"/>
          <c:showVal val="0"/>
          <c:showCatName val="0"/>
          <c:showSerName val="0"/>
          <c:showPercent val="0"/>
          <c:showBubbleSize val="0"/>
        </c:dLbls>
        <c:gapWidth val="150"/>
        <c:overlap val="100"/>
        <c:axId val="141935616"/>
        <c:axId val="141536640"/>
      </c:barChart>
      <c:catAx>
        <c:axId val="141935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36640"/>
        <c:crosses val="autoZero"/>
        <c:auto val="1"/>
        <c:lblAlgn val="ctr"/>
        <c:lblOffset val="100"/>
        <c:noMultiLvlLbl val="0"/>
      </c:catAx>
      <c:valAx>
        <c:axId val="141536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5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425-4E51-9256-1E815BD1F322}"/>
            </c:ext>
          </c:extLst>
        </c:ser>
        <c:dLbls>
          <c:showLegendKey val="0"/>
          <c:showVal val="0"/>
          <c:showCatName val="0"/>
          <c:showSerName val="0"/>
          <c:showPercent val="0"/>
          <c:showBubbleSize val="0"/>
        </c:dLbls>
        <c:gapWidth val="150"/>
        <c:overlap val="100"/>
        <c:axId val="141936128"/>
        <c:axId val="141538368"/>
      </c:barChart>
      <c:catAx>
        <c:axId val="141936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38368"/>
        <c:crosses val="autoZero"/>
        <c:auto val="1"/>
        <c:lblAlgn val="ctr"/>
        <c:lblOffset val="100"/>
        <c:noMultiLvlLbl val="0"/>
      </c:catAx>
      <c:valAx>
        <c:axId val="141538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6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D8-404B-871C-FC9F59EB95FA}"/>
            </c:ext>
          </c:extLst>
        </c:ser>
        <c:dLbls>
          <c:showLegendKey val="0"/>
          <c:showVal val="0"/>
          <c:showCatName val="0"/>
          <c:showSerName val="0"/>
          <c:showPercent val="0"/>
          <c:showBubbleSize val="0"/>
        </c:dLbls>
        <c:gapWidth val="150"/>
        <c:overlap val="100"/>
        <c:axId val="141936640"/>
        <c:axId val="141540096"/>
      </c:barChart>
      <c:catAx>
        <c:axId val="14193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1540096"/>
        <c:crosses val="autoZero"/>
        <c:auto val="1"/>
        <c:lblAlgn val="ctr"/>
        <c:lblOffset val="100"/>
        <c:noMultiLvlLbl val="0"/>
      </c:catAx>
      <c:valAx>
        <c:axId val="141540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9910-44D4-8A97-24DCE77E8B66}"/>
            </c:ext>
          </c:extLst>
        </c:ser>
        <c:dLbls>
          <c:showLegendKey val="0"/>
          <c:showVal val="0"/>
          <c:showCatName val="0"/>
          <c:showSerName val="0"/>
          <c:showPercent val="0"/>
          <c:showBubbleSize val="0"/>
        </c:dLbls>
        <c:gapWidth val="150"/>
        <c:overlap val="100"/>
        <c:axId val="142258176"/>
        <c:axId val="142107200"/>
      </c:barChart>
      <c:catAx>
        <c:axId val="142258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107200"/>
        <c:crosses val="autoZero"/>
        <c:auto val="1"/>
        <c:lblAlgn val="ctr"/>
        <c:lblOffset val="100"/>
        <c:noMultiLvlLbl val="0"/>
      </c:catAx>
      <c:valAx>
        <c:axId val="142107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58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6ACE-4903-A8A4-3E4568206E08}"/>
            </c:ext>
          </c:extLst>
        </c:ser>
        <c:dLbls>
          <c:showLegendKey val="0"/>
          <c:showVal val="0"/>
          <c:showCatName val="0"/>
          <c:showSerName val="0"/>
          <c:showPercent val="0"/>
          <c:showBubbleSize val="0"/>
        </c:dLbls>
        <c:gapWidth val="150"/>
        <c:overlap val="100"/>
        <c:axId val="142259712"/>
        <c:axId val="142108928"/>
      </c:barChart>
      <c:catAx>
        <c:axId val="142259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108928"/>
        <c:crosses val="autoZero"/>
        <c:auto val="1"/>
        <c:lblAlgn val="ctr"/>
        <c:lblOffset val="100"/>
        <c:noMultiLvlLbl val="0"/>
      </c:catAx>
      <c:valAx>
        <c:axId val="142108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59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7175-470B-BE99-10B944FA483D}"/>
            </c:ext>
          </c:extLst>
        </c:ser>
        <c:dLbls>
          <c:showLegendKey val="0"/>
          <c:showVal val="0"/>
          <c:showCatName val="0"/>
          <c:showSerName val="0"/>
          <c:showPercent val="0"/>
          <c:showBubbleSize val="0"/>
        </c:dLbls>
        <c:gapWidth val="150"/>
        <c:overlap val="100"/>
        <c:axId val="142260224"/>
        <c:axId val="142110656"/>
      </c:barChart>
      <c:catAx>
        <c:axId val="142260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110656"/>
        <c:crosses val="autoZero"/>
        <c:auto val="1"/>
        <c:lblAlgn val="ctr"/>
        <c:lblOffset val="100"/>
        <c:noMultiLvlLbl val="0"/>
      </c:catAx>
      <c:valAx>
        <c:axId val="142110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60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C32-475A-9D86-B2895BB78AC2}"/>
            </c:ext>
          </c:extLst>
        </c:ser>
        <c:dLbls>
          <c:showLegendKey val="0"/>
          <c:showVal val="0"/>
          <c:showCatName val="0"/>
          <c:showSerName val="0"/>
          <c:showPercent val="0"/>
          <c:showBubbleSize val="0"/>
        </c:dLbls>
        <c:gapWidth val="150"/>
        <c:overlap val="100"/>
        <c:axId val="119293952"/>
        <c:axId val="119342208"/>
      </c:barChart>
      <c:catAx>
        <c:axId val="119293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342208"/>
        <c:crosses val="autoZero"/>
        <c:auto val="1"/>
        <c:lblAlgn val="ctr"/>
        <c:lblOffset val="100"/>
        <c:noMultiLvlLbl val="0"/>
      </c:catAx>
      <c:valAx>
        <c:axId val="11934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3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10-4480-918D-A7420585DBBA}"/>
            </c:ext>
          </c:extLst>
        </c:ser>
        <c:dLbls>
          <c:showLegendKey val="0"/>
          <c:showVal val="0"/>
          <c:showCatName val="0"/>
          <c:showSerName val="0"/>
          <c:showPercent val="0"/>
          <c:showBubbleSize val="0"/>
        </c:dLbls>
        <c:gapWidth val="150"/>
        <c:overlap val="100"/>
        <c:axId val="142260736"/>
        <c:axId val="142112384"/>
      </c:barChart>
      <c:catAx>
        <c:axId val="142260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112384"/>
        <c:crosses val="autoZero"/>
        <c:auto val="1"/>
        <c:lblAlgn val="ctr"/>
        <c:lblOffset val="100"/>
        <c:noMultiLvlLbl val="0"/>
      </c:catAx>
      <c:valAx>
        <c:axId val="142112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60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1A6-4E7D-95B2-58017C2A5FAE}"/>
            </c:ext>
          </c:extLst>
        </c:ser>
        <c:dLbls>
          <c:showLegendKey val="0"/>
          <c:showVal val="0"/>
          <c:showCatName val="0"/>
          <c:showSerName val="0"/>
          <c:showPercent val="0"/>
          <c:showBubbleSize val="0"/>
        </c:dLbls>
        <c:gapWidth val="150"/>
        <c:overlap val="100"/>
        <c:axId val="142261760"/>
        <c:axId val="142114112"/>
      </c:barChart>
      <c:catAx>
        <c:axId val="142261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114112"/>
        <c:crosses val="autoZero"/>
        <c:auto val="1"/>
        <c:lblAlgn val="ctr"/>
        <c:lblOffset val="100"/>
        <c:noMultiLvlLbl val="0"/>
      </c:catAx>
      <c:valAx>
        <c:axId val="142114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61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B4-49AA-B1D3-6EF4BD9C2087}"/>
            </c:ext>
          </c:extLst>
        </c:ser>
        <c:dLbls>
          <c:showLegendKey val="0"/>
          <c:showVal val="0"/>
          <c:showCatName val="0"/>
          <c:showSerName val="0"/>
          <c:showPercent val="0"/>
          <c:showBubbleSize val="0"/>
        </c:dLbls>
        <c:gapWidth val="150"/>
        <c:overlap val="100"/>
        <c:axId val="142561280"/>
        <c:axId val="138708096"/>
      </c:barChart>
      <c:catAx>
        <c:axId val="142561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708096"/>
        <c:crosses val="autoZero"/>
        <c:auto val="1"/>
        <c:lblAlgn val="ctr"/>
        <c:lblOffset val="100"/>
        <c:noMultiLvlLbl val="0"/>
      </c:catAx>
      <c:valAx>
        <c:axId val="138708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561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3233-4460-ACDC-6777C0F8A2D0}"/>
            </c:ext>
          </c:extLst>
        </c:ser>
        <c:dLbls>
          <c:showLegendKey val="0"/>
          <c:showVal val="0"/>
          <c:showCatName val="0"/>
          <c:showSerName val="0"/>
          <c:showPercent val="0"/>
          <c:showBubbleSize val="0"/>
        </c:dLbls>
        <c:gapWidth val="150"/>
        <c:overlap val="100"/>
        <c:axId val="142561792"/>
        <c:axId val="138709824"/>
      </c:barChart>
      <c:catAx>
        <c:axId val="142561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709824"/>
        <c:crosses val="autoZero"/>
        <c:auto val="1"/>
        <c:lblAlgn val="ctr"/>
        <c:lblOffset val="100"/>
        <c:noMultiLvlLbl val="0"/>
      </c:catAx>
      <c:valAx>
        <c:axId val="1387098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561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C744-42DB-86D7-4202F655CD54}"/>
            </c:ext>
          </c:extLst>
        </c:ser>
        <c:dLbls>
          <c:showLegendKey val="0"/>
          <c:showVal val="0"/>
          <c:showCatName val="0"/>
          <c:showSerName val="0"/>
          <c:showPercent val="0"/>
          <c:showBubbleSize val="0"/>
        </c:dLbls>
        <c:gapWidth val="150"/>
        <c:overlap val="100"/>
        <c:axId val="142562304"/>
        <c:axId val="138711552"/>
      </c:barChart>
      <c:catAx>
        <c:axId val="142562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711552"/>
        <c:crosses val="autoZero"/>
        <c:auto val="1"/>
        <c:lblAlgn val="ctr"/>
        <c:lblOffset val="100"/>
        <c:noMultiLvlLbl val="0"/>
      </c:catAx>
      <c:valAx>
        <c:axId val="138711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562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5D4C-4BBF-99BF-908818C70ED4}"/>
            </c:ext>
          </c:extLst>
        </c:ser>
        <c:dLbls>
          <c:showLegendKey val="0"/>
          <c:showVal val="0"/>
          <c:showCatName val="0"/>
          <c:showSerName val="0"/>
          <c:showPercent val="0"/>
          <c:showBubbleSize val="0"/>
        </c:dLbls>
        <c:gapWidth val="150"/>
        <c:overlap val="100"/>
        <c:axId val="142562816"/>
        <c:axId val="138713280"/>
      </c:barChart>
      <c:catAx>
        <c:axId val="142562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8713280"/>
        <c:crosses val="autoZero"/>
        <c:auto val="1"/>
        <c:lblAlgn val="ctr"/>
        <c:lblOffset val="100"/>
        <c:noMultiLvlLbl val="0"/>
      </c:catAx>
      <c:valAx>
        <c:axId val="138713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562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13-4C3D-B8CB-E093A8355074}"/>
            </c:ext>
          </c:extLst>
        </c:ser>
        <c:dLbls>
          <c:showLegendKey val="0"/>
          <c:showVal val="0"/>
          <c:showCatName val="0"/>
          <c:showSerName val="0"/>
          <c:showPercent val="0"/>
          <c:showBubbleSize val="0"/>
        </c:dLbls>
        <c:gapWidth val="150"/>
        <c:overlap val="100"/>
        <c:axId val="142261248"/>
        <c:axId val="142999552"/>
      </c:barChart>
      <c:catAx>
        <c:axId val="142261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999552"/>
        <c:crosses val="autoZero"/>
        <c:auto val="1"/>
        <c:lblAlgn val="ctr"/>
        <c:lblOffset val="100"/>
        <c:noMultiLvlLbl val="0"/>
      </c:catAx>
      <c:valAx>
        <c:axId val="142999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261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BC-4F28-8D70-62F654F6207F}"/>
            </c:ext>
          </c:extLst>
        </c:ser>
        <c:dLbls>
          <c:showLegendKey val="0"/>
          <c:showVal val="0"/>
          <c:showCatName val="0"/>
          <c:showSerName val="0"/>
          <c:showPercent val="0"/>
          <c:showBubbleSize val="0"/>
        </c:dLbls>
        <c:gapWidth val="150"/>
        <c:overlap val="100"/>
        <c:axId val="142564864"/>
        <c:axId val="143001856"/>
      </c:barChart>
      <c:catAx>
        <c:axId val="142564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001856"/>
        <c:crosses val="autoZero"/>
        <c:auto val="1"/>
        <c:lblAlgn val="ctr"/>
        <c:lblOffset val="100"/>
        <c:noMultiLvlLbl val="0"/>
      </c:catAx>
      <c:valAx>
        <c:axId val="14300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564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CAE-47DD-A9BC-C45E3B03EB42}"/>
            </c:ext>
          </c:extLst>
        </c:ser>
        <c:dLbls>
          <c:showLegendKey val="0"/>
          <c:showVal val="0"/>
          <c:showCatName val="0"/>
          <c:showSerName val="0"/>
          <c:showPercent val="0"/>
          <c:showBubbleSize val="0"/>
        </c:dLbls>
        <c:gapWidth val="150"/>
        <c:overlap val="100"/>
        <c:axId val="143066112"/>
        <c:axId val="143003584"/>
      </c:barChart>
      <c:catAx>
        <c:axId val="143066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003584"/>
        <c:crosses val="autoZero"/>
        <c:auto val="1"/>
        <c:lblAlgn val="ctr"/>
        <c:lblOffset val="100"/>
        <c:noMultiLvlLbl val="0"/>
      </c:catAx>
      <c:valAx>
        <c:axId val="1430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6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7B9F-4A34-9EF2-B6B38C8BBE22}"/>
            </c:ext>
          </c:extLst>
        </c:ser>
        <c:dLbls>
          <c:showLegendKey val="0"/>
          <c:showVal val="0"/>
          <c:showCatName val="0"/>
          <c:showSerName val="0"/>
          <c:showPercent val="0"/>
          <c:showBubbleSize val="0"/>
        </c:dLbls>
        <c:gapWidth val="150"/>
        <c:overlap val="100"/>
        <c:axId val="143066624"/>
        <c:axId val="143004736"/>
      </c:barChart>
      <c:catAx>
        <c:axId val="14306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004736"/>
        <c:crosses val="autoZero"/>
        <c:auto val="1"/>
        <c:lblAlgn val="ctr"/>
        <c:lblOffset val="100"/>
        <c:noMultiLvlLbl val="0"/>
      </c:catAx>
      <c:valAx>
        <c:axId val="143004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0F-4379-A0D1-E01D8808ABCD}"/>
            </c:ext>
          </c:extLst>
        </c:ser>
        <c:dLbls>
          <c:showLegendKey val="0"/>
          <c:showVal val="0"/>
          <c:showCatName val="0"/>
          <c:showSerName val="0"/>
          <c:showPercent val="0"/>
          <c:showBubbleSize val="0"/>
        </c:dLbls>
        <c:gapWidth val="150"/>
        <c:overlap val="100"/>
        <c:axId val="119294464"/>
        <c:axId val="119343936"/>
      </c:barChart>
      <c:catAx>
        <c:axId val="119294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343936"/>
        <c:crosses val="autoZero"/>
        <c:auto val="1"/>
        <c:lblAlgn val="ctr"/>
        <c:lblOffset val="100"/>
        <c:noMultiLvlLbl val="0"/>
      </c:catAx>
      <c:valAx>
        <c:axId val="11934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4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A095-4922-A6B6-CA4F1A900745}"/>
            </c:ext>
          </c:extLst>
        </c:ser>
        <c:dLbls>
          <c:showLegendKey val="0"/>
          <c:showVal val="0"/>
          <c:showCatName val="0"/>
          <c:showSerName val="0"/>
          <c:showPercent val="0"/>
          <c:showBubbleSize val="0"/>
        </c:dLbls>
        <c:gapWidth val="150"/>
        <c:overlap val="100"/>
        <c:axId val="143067136"/>
        <c:axId val="143006464"/>
      </c:barChart>
      <c:catAx>
        <c:axId val="143067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006464"/>
        <c:crosses val="autoZero"/>
        <c:auto val="1"/>
        <c:lblAlgn val="ctr"/>
        <c:lblOffset val="100"/>
        <c:noMultiLvlLbl val="0"/>
      </c:catAx>
      <c:valAx>
        <c:axId val="143006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7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3F02-4CA5-B1D9-F0A2717C827D}"/>
            </c:ext>
          </c:extLst>
        </c:ser>
        <c:dLbls>
          <c:showLegendKey val="0"/>
          <c:showVal val="0"/>
          <c:showCatName val="0"/>
          <c:showSerName val="0"/>
          <c:showPercent val="0"/>
          <c:showBubbleSize val="0"/>
        </c:dLbls>
        <c:gapWidth val="150"/>
        <c:overlap val="100"/>
        <c:axId val="143067648"/>
        <c:axId val="143336000"/>
      </c:barChart>
      <c:catAx>
        <c:axId val="143067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336000"/>
        <c:crosses val="autoZero"/>
        <c:auto val="1"/>
        <c:lblAlgn val="ctr"/>
        <c:lblOffset val="100"/>
        <c:noMultiLvlLbl val="0"/>
      </c:catAx>
      <c:valAx>
        <c:axId val="143336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7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B2-4843-9B37-F8BD26418888}"/>
            </c:ext>
          </c:extLst>
        </c:ser>
        <c:dLbls>
          <c:showLegendKey val="0"/>
          <c:showVal val="0"/>
          <c:showCatName val="0"/>
          <c:showSerName val="0"/>
          <c:showPercent val="0"/>
          <c:showBubbleSize val="0"/>
        </c:dLbls>
        <c:gapWidth val="150"/>
        <c:overlap val="100"/>
        <c:axId val="143068672"/>
        <c:axId val="143337728"/>
      </c:barChart>
      <c:catAx>
        <c:axId val="143068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337728"/>
        <c:crosses val="autoZero"/>
        <c:auto val="1"/>
        <c:lblAlgn val="ctr"/>
        <c:lblOffset val="100"/>
        <c:noMultiLvlLbl val="0"/>
      </c:catAx>
      <c:valAx>
        <c:axId val="143337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8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345-479C-900B-43DC5275D109}"/>
            </c:ext>
          </c:extLst>
        </c:ser>
        <c:dLbls>
          <c:showLegendKey val="0"/>
          <c:showVal val="0"/>
          <c:showCatName val="0"/>
          <c:showSerName val="0"/>
          <c:showPercent val="0"/>
          <c:showBubbleSize val="0"/>
        </c:dLbls>
        <c:gapWidth val="150"/>
        <c:overlap val="100"/>
        <c:axId val="143728640"/>
        <c:axId val="143339456"/>
      </c:barChart>
      <c:catAx>
        <c:axId val="143728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339456"/>
        <c:crosses val="autoZero"/>
        <c:auto val="1"/>
        <c:lblAlgn val="ctr"/>
        <c:lblOffset val="100"/>
        <c:noMultiLvlLbl val="0"/>
      </c:catAx>
      <c:valAx>
        <c:axId val="143339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28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B5-4443-9760-74F6F8A07755}"/>
            </c:ext>
          </c:extLst>
        </c:ser>
        <c:dLbls>
          <c:showLegendKey val="0"/>
          <c:showVal val="0"/>
          <c:showCatName val="0"/>
          <c:showSerName val="0"/>
          <c:showPercent val="0"/>
          <c:showBubbleSize val="0"/>
        </c:dLbls>
        <c:gapWidth val="150"/>
        <c:overlap val="100"/>
        <c:axId val="143729152"/>
        <c:axId val="143341184"/>
      </c:barChart>
      <c:catAx>
        <c:axId val="143729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341184"/>
        <c:crosses val="autoZero"/>
        <c:auto val="1"/>
        <c:lblAlgn val="ctr"/>
        <c:lblOffset val="100"/>
        <c:noMultiLvlLbl val="0"/>
      </c:catAx>
      <c:valAx>
        <c:axId val="14334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29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5BC7-48FC-9E1B-7A14D043A843}"/>
            </c:ext>
          </c:extLst>
        </c:ser>
        <c:dLbls>
          <c:showLegendKey val="0"/>
          <c:showVal val="0"/>
          <c:showCatName val="0"/>
          <c:showSerName val="0"/>
          <c:showPercent val="0"/>
          <c:showBubbleSize val="0"/>
        </c:dLbls>
        <c:gapWidth val="150"/>
        <c:overlap val="100"/>
        <c:axId val="132413440"/>
        <c:axId val="143342912"/>
      </c:barChart>
      <c:catAx>
        <c:axId val="132413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342912"/>
        <c:crosses val="autoZero"/>
        <c:auto val="1"/>
        <c:lblAlgn val="ctr"/>
        <c:lblOffset val="100"/>
        <c:noMultiLvlLbl val="0"/>
      </c:catAx>
      <c:valAx>
        <c:axId val="143342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413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A8EB-4B2D-A465-AA1BFB7E2F91}"/>
            </c:ext>
          </c:extLst>
        </c:ser>
        <c:dLbls>
          <c:showLegendKey val="0"/>
          <c:showVal val="0"/>
          <c:showCatName val="0"/>
          <c:showSerName val="0"/>
          <c:showPercent val="0"/>
          <c:showBubbleSize val="0"/>
        </c:dLbls>
        <c:gapWidth val="150"/>
        <c:overlap val="100"/>
        <c:axId val="143729664"/>
        <c:axId val="143565952"/>
      </c:barChart>
      <c:catAx>
        <c:axId val="143729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565952"/>
        <c:crosses val="autoZero"/>
        <c:auto val="1"/>
        <c:lblAlgn val="ctr"/>
        <c:lblOffset val="100"/>
        <c:noMultiLvlLbl val="0"/>
      </c:catAx>
      <c:valAx>
        <c:axId val="14356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29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C9B8-48EF-841B-68FC71754592}"/>
            </c:ext>
          </c:extLst>
        </c:ser>
        <c:dLbls>
          <c:showLegendKey val="0"/>
          <c:showVal val="0"/>
          <c:showCatName val="0"/>
          <c:showSerName val="0"/>
          <c:showPercent val="0"/>
          <c:showBubbleSize val="0"/>
        </c:dLbls>
        <c:gapWidth val="150"/>
        <c:overlap val="100"/>
        <c:axId val="143730176"/>
        <c:axId val="143567680"/>
      </c:barChart>
      <c:catAx>
        <c:axId val="143730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567680"/>
        <c:crosses val="autoZero"/>
        <c:auto val="1"/>
        <c:lblAlgn val="ctr"/>
        <c:lblOffset val="100"/>
        <c:noMultiLvlLbl val="0"/>
      </c:catAx>
      <c:valAx>
        <c:axId val="143567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30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49-4AAC-AEB7-3ECCABF6E777}"/>
            </c:ext>
          </c:extLst>
        </c:ser>
        <c:dLbls>
          <c:showLegendKey val="0"/>
          <c:showVal val="0"/>
          <c:showCatName val="0"/>
          <c:showSerName val="0"/>
          <c:showPercent val="0"/>
          <c:showBubbleSize val="0"/>
        </c:dLbls>
        <c:gapWidth val="150"/>
        <c:overlap val="100"/>
        <c:axId val="143730688"/>
        <c:axId val="143569408"/>
      </c:barChart>
      <c:catAx>
        <c:axId val="14373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569408"/>
        <c:crosses val="autoZero"/>
        <c:auto val="1"/>
        <c:lblAlgn val="ctr"/>
        <c:lblOffset val="100"/>
        <c:noMultiLvlLbl val="0"/>
      </c:catAx>
      <c:valAx>
        <c:axId val="14356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3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8-485F-BD5B-8E631700C535}"/>
            </c:ext>
          </c:extLst>
        </c:ser>
        <c:dLbls>
          <c:showLegendKey val="0"/>
          <c:showVal val="0"/>
          <c:showCatName val="0"/>
          <c:showSerName val="0"/>
          <c:showPercent val="0"/>
          <c:showBubbleSize val="0"/>
        </c:dLbls>
        <c:gapWidth val="150"/>
        <c:overlap val="100"/>
        <c:axId val="143731200"/>
        <c:axId val="143571136"/>
      </c:barChart>
      <c:catAx>
        <c:axId val="143731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571136"/>
        <c:crosses val="autoZero"/>
        <c:auto val="1"/>
        <c:lblAlgn val="ctr"/>
        <c:lblOffset val="100"/>
        <c:noMultiLvlLbl val="0"/>
      </c:catAx>
      <c:valAx>
        <c:axId val="143571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31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77-407C-84B4-07226F74274F}"/>
            </c:ext>
          </c:extLst>
        </c:ser>
        <c:dLbls>
          <c:showLegendKey val="0"/>
          <c:showVal val="0"/>
          <c:showCatName val="0"/>
          <c:showSerName val="0"/>
          <c:showPercent val="0"/>
          <c:showBubbleSize val="0"/>
        </c:dLbls>
        <c:gapWidth val="150"/>
        <c:overlap val="100"/>
        <c:axId val="119294976"/>
        <c:axId val="119345664"/>
      </c:barChart>
      <c:catAx>
        <c:axId val="119294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345664"/>
        <c:crosses val="autoZero"/>
        <c:auto val="1"/>
        <c:lblAlgn val="ctr"/>
        <c:lblOffset val="100"/>
        <c:noMultiLvlLbl val="0"/>
      </c:catAx>
      <c:valAx>
        <c:axId val="119345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4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9C9-4C2D-A211-F4B31F9F8CD4}"/>
            </c:ext>
          </c:extLst>
        </c:ser>
        <c:dLbls>
          <c:showLegendKey val="0"/>
          <c:showVal val="0"/>
          <c:showCatName val="0"/>
          <c:showSerName val="0"/>
          <c:showPercent val="0"/>
          <c:showBubbleSize val="0"/>
        </c:dLbls>
        <c:gapWidth val="150"/>
        <c:overlap val="100"/>
        <c:axId val="139453440"/>
        <c:axId val="143835136"/>
      </c:barChart>
      <c:catAx>
        <c:axId val="139453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835136"/>
        <c:crosses val="autoZero"/>
        <c:auto val="1"/>
        <c:lblAlgn val="ctr"/>
        <c:lblOffset val="100"/>
        <c:noMultiLvlLbl val="0"/>
      </c:catAx>
      <c:valAx>
        <c:axId val="143835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9453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6C19-4F30-8A93-AC9C075144CB}"/>
            </c:ext>
          </c:extLst>
        </c:ser>
        <c:dLbls>
          <c:showLegendKey val="0"/>
          <c:showVal val="0"/>
          <c:showCatName val="0"/>
          <c:showSerName val="0"/>
          <c:showPercent val="0"/>
          <c:showBubbleSize val="0"/>
        </c:dLbls>
        <c:gapWidth val="150"/>
        <c:overlap val="100"/>
        <c:axId val="143731712"/>
        <c:axId val="143836864"/>
      </c:barChart>
      <c:catAx>
        <c:axId val="14373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836864"/>
        <c:crosses val="autoZero"/>
        <c:auto val="1"/>
        <c:lblAlgn val="ctr"/>
        <c:lblOffset val="100"/>
        <c:noMultiLvlLbl val="0"/>
      </c:catAx>
      <c:valAx>
        <c:axId val="14383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3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EA6C-4F93-B9CE-24283217A718}"/>
            </c:ext>
          </c:extLst>
        </c:ser>
        <c:dLbls>
          <c:showLegendKey val="0"/>
          <c:showVal val="0"/>
          <c:showCatName val="0"/>
          <c:showSerName val="0"/>
          <c:showPercent val="0"/>
          <c:showBubbleSize val="0"/>
        </c:dLbls>
        <c:gapWidth val="150"/>
        <c:overlap val="100"/>
        <c:axId val="143732224"/>
        <c:axId val="143838592"/>
      </c:barChart>
      <c:catAx>
        <c:axId val="143732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838592"/>
        <c:crosses val="autoZero"/>
        <c:auto val="1"/>
        <c:lblAlgn val="ctr"/>
        <c:lblOffset val="100"/>
        <c:noMultiLvlLbl val="0"/>
      </c:catAx>
      <c:valAx>
        <c:axId val="143838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732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FF87-4D46-98F1-084ACEC0A2E2}"/>
            </c:ext>
          </c:extLst>
        </c:ser>
        <c:dLbls>
          <c:showLegendKey val="0"/>
          <c:showVal val="0"/>
          <c:showCatName val="0"/>
          <c:showSerName val="0"/>
          <c:showPercent val="0"/>
          <c:showBubbleSize val="0"/>
        </c:dLbls>
        <c:gapWidth val="150"/>
        <c:overlap val="100"/>
        <c:axId val="144175104"/>
        <c:axId val="143840320"/>
      </c:barChart>
      <c:catAx>
        <c:axId val="144175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840320"/>
        <c:crosses val="autoZero"/>
        <c:auto val="1"/>
        <c:lblAlgn val="ctr"/>
        <c:lblOffset val="100"/>
        <c:noMultiLvlLbl val="0"/>
      </c:catAx>
      <c:valAx>
        <c:axId val="143840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5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F2F-4427-A015-7D1B13A71B99}"/>
            </c:ext>
          </c:extLst>
        </c:ser>
        <c:dLbls>
          <c:showLegendKey val="0"/>
          <c:showVal val="0"/>
          <c:showCatName val="0"/>
          <c:showSerName val="0"/>
          <c:showPercent val="0"/>
          <c:showBubbleSize val="0"/>
        </c:dLbls>
        <c:gapWidth val="150"/>
        <c:overlap val="100"/>
        <c:axId val="144175616"/>
        <c:axId val="143842624"/>
      </c:barChart>
      <c:catAx>
        <c:axId val="144175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3842624"/>
        <c:crosses val="autoZero"/>
        <c:auto val="1"/>
        <c:lblAlgn val="ctr"/>
        <c:lblOffset val="100"/>
        <c:noMultiLvlLbl val="0"/>
      </c:catAx>
      <c:valAx>
        <c:axId val="14384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5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B22-43D3-8010-68F8BC883CF0}"/>
            </c:ext>
          </c:extLst>
        </c:ser>
        <c:dLbls>
          <c:showLegendKey val="0"/>
          <c:showVal val="0"/>
          <c:showCatName val="0"/>
          <c:showSerName val="0"/>
          <c:showPercent val="0"/>
          <c:showBubbleSize val="0"/>
        </c:dLbls>
        <c:gapWidth val="150"/>
        <c:overlap val="100"/>
        <c:axId val="144176128"/>
        <c:axId val="144262272"/>
      </c:barChart>
      <c:catAx>
        <c:axId val="144176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262272"/>
        <c:crosses val="autoZero"/>
        <c:auto val="1"/>
        <c:lblAlgn val="ctr"/>
        <c:lblOffset val="100"/>
        <c:noMultiLvlLbl val="0"/>
      </c:catAx>
      <c:valAx>
        <c:axId val="14426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6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179-42AC-B0CE-AED08885DBEA}"/>
            </c:ext>
          </c:extLst>
        </c:ser>
        <c:dLbls>
          <c:showLegendKey val="0"/>
          <c:showVal val="0"/>
          <c:showCatName val="0"/>
          <c:showSerName val="0"/>
          <c:showPercent val="0"/>
          <c:showBubbleSize val="0"/>
        </c:dLbls>
        <c:gapWidth val="150"/>
        <c:overlap val="100"/>
        <c:axId val="144176640"/>
        <c:axId val="144264000"/>
      </c:barChart>
      <c:catAx>
        <c:axId val="144176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264000"/>
        <c:crosses val="autoZero"/>
        <c:auto val="1"/>
        <c:lblAlgn val="ctr"/>
        <c:lblOffset val="100"/>
        <c:noMultiLvlLbl val="0"/>
      </c:catAx>
      <c:valAx>
        <c:axId val="144264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6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9CB4-464B-BD6A-9E5DAB603819}"/>
            </c:ext>
          </c:extLst>
        </c:ser>
        <c:dLbls>
          <c:showLegendKey val="0"/>
          <c:showVal val="0"/>
          <c:showCatName val="0"/>
          <c:showSerName val="0"/>
          <c:showPercent val="0"/>
          <c:showBubbleSize val="0"/>
        </c:dLbls>
        <c:gapWidth val="150"/>
        <c:overlap val="100"/>
        <c:axId val="144177152"/>
        <c:axId val="144265728"/>
      </c:barChart>
      <c:catAx>
        <c:axId val="144177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265728"/>
        <c:crosses val="autoZero"/>
        <c:auto val="1"/>
        <c:lblAlgn val="ctr"/>
        <c:lblOffset val="100"/>
        <c:noMultiLvlLbl val="0"/>
      </c:catAx>
      <c:valAx>
        <c:axId val="144265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7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8E1A-499A-BAB2-41C3A11F7AF3}"/>
            </c:ext>
          </c:extLst>
        </c:ser>
        <c:dLbls>
          <c:showLegendKey val="0"/>
          <c:showVal val="0"/>
          <c:showCatName val="0"/>
          <c:showSerName val="0"/>
          <c:showPercent val="0"/>
          <c:showBubbleSize val="0"/>
        </c:dLbls>
        <c:gapWidth val="150"/>
        <c:overlap val="100"/>
        <c:axId val="144177664"/>
        <c:axId val="144267456"/>
      </c:barChart>
      <c:catAx>
        <c:axId val="144177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267456"/>
        <c:crosses val="autoZero"/>
        <c:auto val="1"/>
        <c:lblAlgn val="ctr"/>
        <c:lblOffset val="100"/>
        <c:noMultiLvlLbl val="0"/>
      </c:catAx>
      <c:valAx>
        <c:axId val="144267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7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F1E9-4916-9A8B-F49B403059E9}"/>
            </c:ext>
          </c:extLst>
        </c:ser>
        <c:dLbls>
          <c:showLegendKey val="0"/>
          <c:showVal val="0"/>
          <c:showCatName val="0"/>
          <c:showSerName val="0"/>
          <c:showPercent val="0"/>
          <c:showBubbleSize val="0"/>
        </c:dLbls>
        <c:gapWidth val="150"/>
        <c:overlap val="100"/>
        <c:axId val="144178176"/>
        <c:axId val="144531456"/>
      </c:barChart>
      <c:catAx>
        <c:axId val="144178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531456"/>
        <c:crosses val="autoZero"/>
        <c:auto val="1"/>
        <c:lblAlgn val="ctr"/>
        <c:lblOffset val="100"/>
        <c:noMultiLvlLbl val="0"/>
      </c:catAx>
      <c:valAx>
        <c:axId val="144531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8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B18F-43F8-9A6B-A6E3278B6DFB}"/>
            </c:ext>
          </c:extLst>
        </c:ser>
        <c:dLbls>
          <c:showLegendKey val="0"/>
          <c:showVal val="0"/>
          <c:showCatName val="0"/>
          <c:showSerName val="0"/>
          <c:showPercent val="0"/>
          <c:showBubbleSize val="0"/>
        </c:dLbls>
        <c:gapWidth val="150"/>
        <c:overlap val="100"/>
        <c:axId val="119295488"/>
        <c:axId val="119347392"/>
      </c:barChart>
      <c:catAx>
        <c:axId val="119295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19347392"/>
        <c:crosses val="autoZero"/>
        <c:auto val="1"/>
        <c:lblAlgn val="ctr"/>
        <c:lblOffset val="100"/>
        <c:noMultiLvlLbl val="0"/>
      </c:catAx>
      <c:valAx>
        <c:axId val="119347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5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9-4018-8480-BD4A5DD8817E}"/>
            </c:ext>
          </c:extLst>
        </c:ser>
        <c:dLbls>
          <c:showLegendKey val="0"/>
          <c:showVal val="0"/>
          <c:showCatName val="0"/>
          <c:showSerName val="0"/>
          <c:showPercent val="0"/>
          <c:showBubbleSize val="0"/>
        </c:dLbls>
        <c:gapWidth val="150"/>
        <c:overlap val="100"/>
        <c:axId val="144178688"/>
        <c:axId val="144533184"/>
      </c:barChart>
      <c:catAx>
        <c:axId val="14417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533184"/>
        <c:crosses val="autoZero"/>
        <c:auto val="1"/>
        <c:lblAlgn val="ctr"/>
        <c:lblOffset val="100"/>
        <c:noMultiLvlLbl val="0"/>
      </c:catAx>
      <c:valAx>
        <c:axId val="144533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17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F6E-402B-98FA-333DC931DE69}"/>
            </c:ext>
          </c:extLst>
        </c:ser>
        <c:dLbls>
          <c:showLegendKey val="0"/>
          <c:showVal val="0"/>
          <c:showCatName val="0"/>
          <c:showSerName val="0"/>
          <c:showPercent val="0"/>
          <c:showBubbleSize val="0"/>
        </c:dLbls>
        <c:gapWidth val="150"/>
        <c:overlap val="100"/>
        <c:axId val="144723968"/>
        <c:axId val="144534912"/>
      </c:barChart>
      <c:catAx>
        <c:axId val="144723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534912"/>
        <c:crosses val="autoZero"/>
        <c:auto val="1"/>
        <c:lblAlgn val="ctr"/>
        <c:lblOffset val="100"/>
        <c:noMultiLvlLbl val="0"/>
      </c:catAx>
      <c:valAx>
        <c:axId val="144534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3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62-4A39-BA5A-E00E5F495D40}"/>
            </c:ext>
          </c:extLst>
        </c:ser>
        <c:dLbls>
          <c:showLegendKey val="0"/>
          <c:showVal val="0"/>
          <c:showCatName val="0"/>
          <c:showSerName val="0"/>
          <c:showPercent val="0"/>
          <c:showBubbleSize val="0"/>
        </c:dLbls>
        <c:gapWidth val="150"/>
        <c:overlap val="100"/>
        <c:axId val="144724480"/>
        <c:axId val="144536640"/>
      </c:barChart>
      <c:catAx>
        <c:axId val="144724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536640"/>
        <c:crosses val="autoZero"/>
        <c:auto val="1"/>
        <c:lblAlgn val="ctr"/>
        <c:lblOffset val="100"/>
        <c:noMultiLvlLbl val="0"/>
      </c:catAx>
      <c:valAx>
        <c:axId val="144536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4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76B9-4838-99BD-06450C58B8B2}"/>
            </c:ext>
          </c:extLst>
        </c:ser>
        <c:dLbls>
          <c:showLegendKey val="0"/>
          <c:showVal val="0"/>
          <c:showCatName val="0"/>
          <c:showSerName val="0"/>
          <c:showPercent val="0"/>
          <c:showBubbleSize val="0"/>
        </c:dLbls>
        <c:gapWidth val="150"/>
        <c:overlap val="100"/>
        <c:axId val="144724992"/>
        <c:axId val="144537792"/>
      </c:barChart>
      <c:catAx>
        <c:axId val="144724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4537792"/>
        <c:crosses val="autoZero"/>
        <c:auto val="1"/>
        <c:lblAlgn val="ctr"/>
        <c:lblOffset val="100"/>
        <c:noMultiLvlLbl val="0"/>
      </c:catAx>
      <c:valAx>
        <c:axId val="144537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4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A71E-41B5-A568-5877F619E76D}"/>
            </c:ext>
          </c:extLst>
        </c:ser>
        <c:dLbls>
          <c:showLegendKey val="0"/>
          <c:showVal val="0"/>
          <c:showCatName val="0"/>
          <c:showSerName val="0"/>
          <c:showPercent val="0"/>
          <c:showBubbleSize val="0"/>
        </c:dLbls>
        <c:gapWidth val="150"/>
        <c:overlap val="100"/>
        <c:axId val="144725504"/>
        <c:axId val="145039360"/>
      </c:barChart>
      <c:catAx>
        <c:axId val="144725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039360"/>
        <c:crosses val="autoZero"/>
        <c:auto val="1"/>
        <c:lblAlgn val="ctr"/>
        <c:lblOffset val="100"/>
        <c:noMultiLvlLbl val="0"/>
      </c:catAx>
      <c:valAx>
        <c:axId val="145039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5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01F4-4BEB-89B1-E6839E787299}"/>
            </c:ext>
          </c:extLst>
        </c:ser>
        <c:dLbls>
          <c:showLegendKey val="0"/>
          <c:showVal val="0"/>
          <c:showCatName val="0"/>
          <c:showSerName val="0"/>
          <c:showPercent val="0"/>
          <c:showBubbleSize val="0"/>
        </c:dLbls>
        <c:gapWidth val="150"/>
        <c:overlap val="100"/>
        <c:axId val="144726016"/>
        <c:axId val="145041088"/>
      </c:barChart>
      <c:catAx>
        <c:axId val="14472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041088"/>
        <c:crosses val="autoZero"/>
        <c:auto val="1"/>
        <c:lblAlgn val="ctr"/>
        <c:lblOffset val="100"/>
        <c:noMultiLvlLbl val="0"/>
      </c:catAx>
      <c:valAx>
        <c:axId val="145041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815-48CF-A66B-971033F5C4BB}"/>
            </c:ext>
          </c:extLst>
        </c:ser>
        <c:dLbls>
          <c:showLegendKey val="0"/>
          <c:showVal val="0"/>
          <c:showCatName val="0"/>
          <c:showSerName val="0"/>
          <c:showPercent val="0"/>
          <c:showBubbleSize val="0"/>
        </c:dLbls>
        <c:gapWidth val="150"/>
        <c:overlap val="100"/>
        <c:axId val="144726528"/>
        <c:axId val="145042816"/>
      </c:barChart>
      <c:catAx>
        <c:axId val="144726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042816"/>
        <c:crosses val="autoZero"/>
        <c:auto val="1"/>
        <c:lblAlgn val="ctr"/>
        <c:lblOffset val="100"/>
        <c:noMultiLvlLbl val="0"/>
      </c:catAx>
      <c:valAx>
        <c:axId val="145042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6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B8-41E7-8B52-ED9F0C608790}"/>
            </c:ext>
          </c:extLst>
        </c:ser>
        <c:dLbls>
          <c:showLegendKey val="0"/>
          <c:showVal val="0"/>
          <c:showCatName val="0"/>
          <c:showSerName val="0"/>
          <c:showPercent val="0"/>
          <c:showBubbleSize val="0"/>
        </c:dLbls>
        <c:gapWidth val="150"/>
        <c:overlap val="100"/>
        <c:axId val="144727040"/>
        <c:axId val="145044544"/>
      </c:barChart>
      <c:catAx>
        <c:axId val="144727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044544"/>
        <c:crosses val="autoZero"/>
        <c:auto val="1"/>
        <c:lblAlgn val="ctr"/>
        <c:lblOffset val="100"/>
        <c:noMultiLvlLbl val="0"/>
      </c:catAx>
      <c:valAx>
        <c:axId val="145044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7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36-4F2E-B028-99EEC9358166}"/>
            </c:ext>
          </c:extLst>
        </c:ser>
        <c:dLbls>
          <c:showLegendKey val="0"/>
          <c:showVal val="0"/>
          <c:showCatName val="0"/>
          <c:showSerName val="0"/>
          <c:showPercent val="0"/>
          <c:showBubbleSize val="0"/>
        </c:dLbls>
        <c:gapWidth val="150"/>
        <c:overlap val="100"/>
        <c:axId val="144727552"/>
        <c:axId val="145046272"/>
      </c:barChart>
      <c:catAx>
        <c:axId val="144727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046272"/>
        <c:crosses val="autoZero"/>
        <c:auto val="1"/>
        <c:lblAlgn val="ctr"/>
        <c:lblOffset val="100"/>
        <c:noMultiLvlLbl val="0"/>
      </c:catAx>
      <c:valAx>
        <c:axId val="14504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4727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906F-43D0-81F7-28D278182449}"/>
            </c:ext>
          </c:extLst>
        </c:ser>
        <c:dLbls>
          <c:showLegendKey val="0"/>
          <c:showVal val="0"/>
          <c:showCatName val="0"/>
          <c:showSerName val="0"/>
          <c:showPercent val="0"/>
          <c:showBubbleSize val="0"/>
        </c:dLbls>
        <c:gapWidth val="150"/>
        <c:overlap val="100"/>
        <c:axId val="145204224"/>
        <c:axId val="145244736"/>
      </c:barChart>
      <c:catAx>
        <c:axId val="145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244736"/>
        <c:crosses val="autoZero"/>
        <c:auto val="1"/>
        <c:lblAlgn val="ctr"/>
        <c:lblOffset val="100"/>
        <c:noMultiLvlLbl val="0"/>
      </c:catAx>
      <c:valAx>
        <c:axId val="145244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EBE5-451F-9A17-2A239B956326}"/>
            </c:ext>
          </c:extLst>
        </c:ser>
        <c:dLbls>
          <c:showLegendKey val="0"/>
          <c:showVal val="0"/>
          <c:showCatName val="0"/>
          <c:showSerName val="0"/>
          <c:showPercent val="0"/>
          <c:showBubbleSize val="0"/>
        </c:dLbls>
        <c:gapWidth val="150"/>
        <c:overlap val="100"/>
        <c:axId val="120983552"/>
        <c:axId val="121315328"/>
      </c:barChart>
      <c:catAx>
        <c:axId val="120983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315328"/>
        <c:crosses val="autoZero"/>
        <c:auto val="1"/>
        <c:lblAlgn val="ctr"/>
        <c:lblOffset val="100"/>
        <c:noMultiLvlLbl val="0"/>
      </c:catAx>
      <c:valAx>
        <c:axId val="121315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3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AAB9-4931-A019-37259DADA5CF}"/>
            </c:ext>
          </c:extLst>
        </c:ser>
        <c:dLbls>
          <c:showLegendKey val="0"/>
          <c:showVal val="0"/>
          <c:showCatName val="0"/>
          <c:showSerName val="0"/>
          <c:showPercent val="0"/>
          <c:showBubbleSize val="0"/>
        </c:dLbls>
        <c:gapWidth val="150"/>
        <c:overlap val="100"/>
        <c:axId val="145205248"/>
        <c:axId val="145246464"/>
      </c:barChart>
      <c:catAx>
        <c:axId val="14520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246464"/>
        <c:crosses val="autoZero"/>
        <c:auto val="1"/>
        <c:lblAlgn val="ctr"/>
        <c:lblOffset val="100"/>
        <c:noMultiLvlLbl val="0"/>
      </c:catAx>
      <c:valAx>
        <c:axId val="145246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20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F38A-48FF-8CCC-C0C0234CE4D4}"/>
            </c:ext>
          </c:extLst>
        </c:ser>
        <c:dLbls>
          <c:showLegendKey val="0"/>
          <c:showVal val="0"/>
          <c:showCatName val="0"/>
          <c:showSerName val="0"/>
          <c:showPercent val="0"/>
          <c:showBubbleSize val="0"/>
        </c:dLbls>
        <c:gapWidth val="150"/>
        <c:overlap val="100"/>
        <c:axId val="145205760"/>
        <c:axId val="145248192"/>
      </c:barChart>
      <c:catAx>
        <c:axId val="145205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248192"/>
        <c:crosses val="autoZero"/>
        <c:auto val="1"/>
        <c:lblAlgn val="ctr"/>
        <c:lblOffset val="100"/>
        <c:noMultiLvlLbl val="0"/>
      </c:catAx>
      <c:valAx>
        <c:axId val="145248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205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41-4DBC-98C2-1408AE51222E}"/>
            </c:ext>
          </c:extLst>
        </c:ser>
        <c:dLbls>
          <c:showLegendKey val="0"/>
          <c:showVal val="0"/>
          <c:showCatName val="0"/>
          <c:showSerName val="0"/>
          <c:showPercent val="0"/>
          <c:showBubbleSize val="0"/>
        </c:dLbls>
        <c:gapWidth val="150"/>
        <c:overlap val="100"/>
        <c:axId val="145206784"/>
        <c:axId val="145249920"/>
      </c:barChart>
      <c:catAx>
        <c:axId val="14520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249920"/>
        <c:crosses val="autoZero"/>
        <c:auto val="1"/>
        <c:lblAlgn val="ctr"/>
        <c:lblOffset val="100"/>
        <c:noMultiLvlLbl val="0"/>
      </c:catAx>
      <c:valAx>
        <c:axId val="145249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20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5C-4CFE-AF21-C06355754B7E}"/>
            </c:ext>
          </c:extLst>
        </c:ser>
        <c:dLbls>
          <c:showLegendKey val="0"/>
          <c:showVal val="0"/>
          <c:showCatName val="0"/>
          <c:showSerName val="0"/>
          <c:showPercent val="0"/>
          <c:showBubbleSize val="0"/>
        </c:dLbls>
        <c:gapWidth val="150"/>
        <c:overlap val="100"/>
        <c:axId val="145666048"/>
        <c:axId val="145251648"/>
      </c:barChart>
      <c:catAx>
        <c:axId val="145666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251648"/>
        <c:crosses val="autoZero"/>
        <c:auto val="1"/>
        <c:lblAlgn val="ctr"/>
        <c:lblOffset val="100"/>
        <c:noMultiLvlLbl val="0"/>
      </c:catAx>
      <c:valAx>
        <c:axId val="145251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04-4E10-BFA5-94CA62CFDF77}"/>
            </c:ext>
          </c:extLst>
        </c:ser>
        <c:dLbls>
          <c:showLegendKey val="0"/>
          <c:showVal val="0"/>
          <c:showCatName val="0"/>
          <c:showSerName val="0"/>
          <c:showPercent val="0"/>
          <c:showBubbleSize val="0"/>
        </c:dLbls>
        <c:gapWidth val="150"/>
        <c:overlap val="100"/>
        <c:axId val="145666560"/>
        <c:axId val="145605760"/>
      </c:barChart>
      <c:catAx>
        <c:axId val="145666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605760"/>
        <c:crosses val="autoZero"/>
        <c:auto val="1"/>
        <c:lblAlgn val="ctr"/>
        <c:lblOffset val="100"/>
        <c:noMultiLvlLbl val="0"/>
      </c:catAx>
      <c:valAx>
        <c:axId val="145605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6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04CF-4E27-95DB-181EF1F139AE}"/>
            </c:ext>
          </c:extLst>
        </c:ser>
        <c:dLbls>
          <c:showLegendKey val="0"/>
          <c:showVal val="0"/>
          <c:showCatName val="0"/>
          <c:showSerName val="0"/>
          <c:showPercent val="0"/>
          <c:showBubbleSize val="0"/>
        </c:dLbls>
        <c:gapWidth val="150"/>
        <c:overlap val="100"/>
        <c:axId val="145667072"/>
        <c:axId val="145607488"/>
      </c:barChart>
      <c:catAx>
        <c:axId val="145667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607488"/>
        <c:crosses val="autoZero"/>
        <c:auto val="1"/>
        <c:lblAlgn val="ctr"/>
        <c:lblOffset val="100"/>
        <c:noMultiLvlLbl val="0"/>
      </c:catAx>
      <c:valAx>
        <c:axId val="14560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7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FE10-4A7F-A74B-7A3FA2920CAF}"/>
            </c:ext>
          </c:extLst>
        </c:ser>
        <c:dLbls>
          <c:showLegendKey val="0"/>
          <c:showVal val="0"/>
          <c:showCatName val="0"/>
          <c:showSerName val="0"/>
          <c:showPercent val="0"/>
          <c:showBubbleSize val="0"/>
        </c:dLbls>
        <c:gapWidth val="150"/>
        <c:overlap val="100"/>
        <c:axId val="145667584"/>
        <c:axId val="145609216"/>
      </c:barChart>
      <c:catAx>
        <c:axId val="145667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609216"/>
        <c:crosses val="autoZero"/>
        <c:auto val="1"/>
        <c:lblAlgn val="ctr"/>
        <c:lblOffset val="100"/>
        <c:noMultiLvlLbl val="0"/>
      </c:catAx>
      <c:valAx>
        <c:axId val="145609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7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99ED-4232-9C83-4B9D55712D7A}"/>
            </c:ext>
          </c:extLst>
        </c:ser>
        <c:dLbls>
          <c:showLegendKey val="0"/>
          <c:showVal val="0"/>
          <c:showCatName val="0"/>
          <c:showSerName val="0"/>
          <c:showPercent val="0"/>
          <c:showBubbleSize val="0"/>
        </c:dLbls>
        <c:gapWidth val="150"/>
        <c:overlap val="100"/>
        <c:axId val="145668096"/>
        <c:axId val="145610944"/>
      </c:barChart>
      <c:catAx>
        <c:axId val="145668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5610944"/>
        <c:crosses val="autoZero"/>
        <c:auto val="1"/>
        <c:lblAlgn val="ctr"/>
        <c:lblOffset val="100"/>
        <c:noMultiLvlLbl val="0"/>
      </c:catAx>
      <c:valAx>
        <c:axId val="145610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8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72-4AC6-95BA-6C2EE0816F7A}"/>
            </c:ext>
          </c:extLst>
        </c:ser>
        <c:dLbls>
          <c:showLegendKey val="0"/>
          <c:showVal val="0"/>
          <c:showCatName val="0"/>
          <c:showSerName val="0"/>
          <c:showPercent val="0"/>
          <c:showBubbleSize val="0"/>
        </c:dLbls>
        <c:gapWidth val="150"/>
        <c:overlap val="100"/>
        <c:axId val="145668608"/>
        <c:axId val="146350080"/>
      </c:barChart>
      <c:catAx>
        <c:axId val="145668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350080"/>
        <c:crosses val="autoZero"/>
        <c:auto val="1"/>
        <c:lblAlgn val="ctr"/>
        <c:lblOffset val="100"/>
        <c:noMultiLvlLbl val="0"/>
      </c:catAx>
      <c:valAx>
        <c:axId val="14635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8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C3F-4358-82CA-B408643734F2}"/>
            </c:ext>
          </c:extLst>
        </c:ser>
        <c:dLbls>
          <c:showLegendKey val="0"/>
          <c:showVal val="0"/>
          <c:showCatName val="0"/>
          <c:showSerName val="0"/>
          <c:showPercent val="0"/>
          <c:showBubbleSize val="0"/>
        </c:dLbls>
        <c:gapWidth val="150"/>
        <c:overlap val="100"/>
        <c:axId val="145669120"/>
        <c:axId val="146351808"/>
      </c:barChart>
      <c:catAx>
        <c:axId val="145669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351808"/>
        <c:crosses val="autoZero"/>
        <c:auto val="1"/>
        <c:lblAlgn val="ctr"/>
        <c:lblOffset val="100"/>
        <c:noMultiLvlLbl val="0"/>
      </c:catAx>
      <c:valAx>
        <c:axId val="146351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9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E34E-453F-AEAF-827475E8672B}"/>
            </c:ext>
          </c:extLst>
        </c:ser>
        <c:dLbls>
          <c:showLegendKey val="0"/>
          <c:showVal val="0"/>
          <c:showCatName val="0"/>
          <c:showSerName val="0"/>
          <c:showPercent val="0"/>
          <c:showBubbleSize val="0"/>
        </c:dLbls>
        <c:gapWidth val="150"/>
        <c:overlap val="100"/>
        <c:axId val="120984064"/>
        <c:axId val="121317056"/>
      </c:barChart>
      <c:catAx>
        <c:axId val="12098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317056"/>
        <c:crosses val="autoZero"/>
        <c:auto val="1"/>
        <c:lblAlgn val="ctr"/>
        <c:lblOffset val="100"/>
        <c:noMultiLvlLbl val="0"/>
      </c:catAx>
      <c:valAx>
        <c:axId val="121317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CD-4AF2-9655-5B0A5B1681BC}"/>
            </c:ext>
          </c:extLst>
        </c:ser>
        <c:dLbls>
          <c:showLegendKey val="0"/>
          <c:showVal val="0"/>
          <c:showCatName val="0"/>
          <c:showSerName val="0"/>
          <c:showPercent val="0"/>
          <c:showBubbleSize val="0"/>
        </c:dLbls>
        <c:gapWidth val="150"/>
        <c:overlap val="100"/>
        <c:axId val="145669632"/>
        <c:axId val="146353536"/>
      </c:barChart>
      <c:catAx>
        <c:axId val="145669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353536"/>
        <c:crosses val="autoZero"/>
        <c:auto val="1"/>
        <c:lblAlgn val="ctr"/>
        <c:lblOffset val="100"/>
        <c:noMultiLvlLbl val="0"/>
      </c:catAx>
      <c:valAx>
        <c:axId val="146353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5669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'14-Edificio 10'!$B$12:$B$13</c:f>
              <c:strCache>
                <c:ptCount val="2"/>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EF6A-4B23-84C7-8FCE0D07DA6C}"/>
            </c:ext>
          </c:extLst>
        </c:ser>
        <c:dLbls>
          <c:showLegendKey val="0"/>
          <c:showVal val="0"/>
          <c:showCatName val="0"/>
          <c:showSerName val="0"/>
          <c:showPercent val="0"/>
          <c:showBubbleSize val="0"/>
        </c:dLbls>
        <c:gapWidth val="150"/>
        <c:overlap val="100"/>
        <c:axId val="141937152"/>
        <c:axId val="146355264"/>
      </c:barChart>
      <c:catAx>
        <c:axId val="141937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355264"/>
        <c:crosses val="autoZero"/>
        <c:auto val="1"/>
        <c:lblAlgn val="ctr"/>
        <c:lblOffset val="100"/>
        <c:noMultiLvlLbl val="0"/>
      </c:catAx>
      <c:valAx>
        <c:axId val="146355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1937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'14-Edificio 10'!$C$12:$C$13</c:f>
              <c:strCache>
                <c:ptCount val="2"/>
                <c:pt idx="0">
                  <c:v>Demanda máxima       (kW)</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59F1-4F83-B946-D0AEFD1610B8}"/>
            </c:ext>
          </c:extLst>
        </c:ser>
        <c:dLbls>
          <c:showLegendKey val="0"/>
          <c:showVal val="0"/>
          <c:showCatName val="0"/>
          <c:showSerName val="0"/>
          <c:showPercent val="0"/>
          <c:showBubbleSize val="0"/>
        </c:dLbls>
        <c:gapWidth val="150"/>
        <c:overlap val="100"/>
        <c:axId val="142430208"/>
        <c:axId val="146356992"/>
      </c:barChart>
      <c:catAx>
        <c:axId val="142430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356992"/>
        <c:crosses val="autoZero"/>
        <c:auto val="1"/>
        <c:lblAlgn val="ctr"/>
        <c:lblOffset val="100"/>
        <c:noMultiLvlLbl val="0"/>
      </c:catAx>
      <c:valAx>
        <c:axId val="146356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'14-Edificio 10'!$D$12:$D$13</c:f>
              <c:strCache>
                <c:ptCount val="2"/>
                <c:pt idx="0">
                  <c:v>Importe             (¢)</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3941-40F5-9520-7DBA78698EE1}"/>
            </c:ext>
          </c:extLst>
        </c:ser>
        <c:dLbls>
          <c:showLegendKey val="0"/>
          <c:showVal val="0"/>
          <c:showCatName val="0"/>
          <c:showSerName val="0"/>
          <c:showPercent val="0"/>
          <c:showBubbleSize val="0"/>
        </c:dLbls>
        <c:gapWidth val="150"/>
        <c:overlap val="100"/>
        <c:axId val="142430720"/>
        <c:axId val="142385728"/>
      </c:barChart>
      <c:catAx>
        <c:axId val="1424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385728"/>
        <c:crosses val="autoZero"/>
        <c:auto val="1"/>
        <c:lblAlgn val="ctr"/>
        <c:lblOffset val="100"/>
        <c:noMultiLvlLbl val="0"/>
      </c:catAx>
      <c:valAx>
        <c:axId val="142385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'14-Edificio 10'!$G$13</c:f>
              <c:strCache>
                <c:ptCount val="1"/>
                <c:pt idx="0">
                  <c:v>Consumo de energía eléctrica por  empleado (kWh /Nº empleados)</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7C2-41D9-8B69-F603F636A6F7}"/>
            </c:ext>
          </c:extLst>
        </c:ser>
        <c:dLbls>
          <c:showLegendKey val="0"/>
          <c:showVal val="0"/>
          <c:showCatName val="0"/>
          <c:showSerName val="0"/>
          <c:showPercent val="0"/>
          <c:showBubbleSize val="0"/>
        </c:dLbls>
        <c:gapWidth val="150"/>
        <c:overlap val="100"/>
        <c:axId val="142431232"/>
        <c:axId val="142387456"/>
      </c:barChart>
      <c:catAx>
        <c:axId val="142431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387456"/>
        <c:crosses val="autoZero"/>
        <c:auto val="1"/>
        <c:lblAlgn val="ctr"/>
        <c:lblOffset val="100"/>
        <c:noMultiLvlLbl val="0"/>
      </c:catAx>
      <c:valAx>
        <c:axId val="1423874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1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'14-Edificio 10'!$H$13</c:f>
              <c:strCache>
                <c:ptCount val="1"/>
                <c:pt idx="0">
                  <c:v>Consumo de energía eléctrica por área física        (kWh/ m2)</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4E-44C5-A22D-AC931F68DABC}"/>
            </c:ext>
          </c:extLst>
        </c:ser>
        <c:dLbls>
          <c:showLegendKey val="0"/>
          <c:showVal val="0"/>
          <c:showCatName val="0"/>
          <c:showSerName val="0"/>
          <c:showPercent val="0"/>
          <c:showBubbleSize val="0"/>
        </c:dLbls>
        <c:gapWidth val="150"/>
        <c:overlap val="100"/>
        <c:axId val="146267136"/>
        <c:axId val="142389184"/>
      </c:barChart>
      <c:catAx>
        <c:axId val="146267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389184"/>
        <c:crosses val="autoZero"/>
        <c:auto val="1"/>
        <c:lblAlgn val="ctr"/>
        <c:lblOffset val="100"/>
        <c:noMultiLvlLbl val="0"/>
      </c:catAx>
      <c:valAx>
        <c:axId val="142389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267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'14-Edificio 10'!$I$13</c:f>
              <c:strCache>
                <c:ptCount val="1"/>
                <c:pt idx="0">
                  <c:v>Kilogramos de dióxido de carbono equivalente          
(kg CO2e)</c:v>
                </c:pt>
              </c:strCache>
            </c:strRef>
          </c:tx>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11-421E-ACA9-03C7F514BDCD}"/>
            </c:ext>
          </c:extLst>
        </c:ser>
        <c:dLbls>
          <c:showLegendKey val="0"/>
          <c:showVal val="0"/>
          <c:showCatName val="0"/>
          <c:showSerName val="0"/>
          <c:showPercent val="0"/>
          <c:showBubbleSize val="0"/>
        </c:dLbls>
        <c:gapWidth val="150"/>
        <c:overlap val="100"/>
        <c:axId val="142431744"/>
        <c:axId val="142390912"/>
      </c:barChart>
      <c:catAx>
        <c:axId val="142431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390912"/>
        <c:crosses val="autoZero"/>
        <c:auto val="1"/>
        <c:lblAlgn val="ctr"/>
        <c:lblOffset val="100"/>
        <c:noMultiLvlLbl val="0"/>
      </c:catAx>
      <c:valAx>
        <c:axId val="142390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1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9'!$B$12:$B$13</c:f>
              <c:strCache>
                <c:ptCount val="2"/>
                <c:pt idx="0">
                  <c:v>Energía     (kWh)</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9'!$B$14:$B$25</c:f>
              <c:numCache>
                <c:formatCode>General</c:formatCode>
                <c:ptCount val="12"/>
              </c:numCache>
            </c:numRef>
          </c:val>
          <c:extLst>
            <c:ext xmlns:c16="http://schemas.microsoft.com/office/drawing/2014/chart" uri="{C3380CC4-5D6E-409C-BE32-E72D297353CC}">
              <c16:uniqueId val="{00000000-60D4-4157-B9FB-FABEA2998DA2}"/>
            </c:ext>
          </c:extLst>
        </c:ser>
        <c:dLbls>
          <c:showLegendKey val="0"/>
          <c:showVal val="0"/>
          <c:showCatName val="0"/>
          <c:showSerName val="0"/>
          <c:showPercent val="0"/>
          <c:showBubbleSize val="0"/>
        </c:dLbls>
        <c:gapWidth val="150"/>
        <c:overlap val="100"/>
        <c:axId val="142432256"/>
        <c:axId val="142392640"/>
      </c:barChart>
      <c:catAx>
        <c:axId val="142432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392640"/>
        <c:crosses val="autoZero"/>
        <c:auto val="1"/>
        <c:lblAlgn val="ctr"/>
        <c:lblOffset val="100"/>
        <c:noMultiLvlLbl val="0"/>
      </c:catAx>
      <c:valAx>
        <c:axId val="142392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2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9'!$C$12:$C$13</c:f>
              <c:strCache>
                <c:ptCount val="2"/>
                <c:pt idx="0">
                  <c:v>Demanda máxima       (kW)</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9'!$C$14:$C$25</c:f>
              <c:numCache>
                <c:formatCode>General</c:formatCode>
                <c:ptCount val="12"/>
              </c:numCache>
            </c:numRef>
          </c:val>
          <c:extLst>
            <c:ext xmlns:c16="http://schemas.microsoft.com/office/drawing/2014/chart" uri="{C3380CC4-5D6E-409C-BE32-E72D297353CC}">
              <c16:uniqueId val="{00000000-3693-418A-8614-3288AE8CE6C1}"/>
            </c:ext>
          </c:extLst>
        </c:ser>
        <c:dLbls>
          <c:showLegendKey val="0"/>
          <c:showVal val="0"/>
          <c:showCatName val="0"/>
          <c:showSerName val="0"/>
          <c:showPercent val="0"/>
          <c:showBubbleSize val="0"/>
        </c:dLbls>
        <c:gapWidth val="150"/>
        <c:overlap val="100"/>
        <c:axId val="142432768"/>
        <c:axId val="142525568"/>
      </c:barChart>
      <c:catAx>
        <c:axId val="142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525568"/>
        <c:crosses val="autoZero"/>
        <c:auto val="1"/>
        <c:lblAlgn val="ctr"/>
        <c:lblOffset val="100"/>
        <c:noMultiLvlLbl val="0"/>
      </c:catAx>
      <c:valAx>
        <c:axId val="142525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9'!$D$12:$D$13</c:f>
              <c:strCache>
                <c:ptCount val="2"/>
                <c:pt idx="0">
                  <c:v>Importe             (¢)</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9'!$D$14:$D$25</c:f>
              <c:numCache>
                <c:formatCode>"₡"#,##0</c:formatCode>
                <c:ptCount val="12"/>
              </c:numCache>
            </c:numRef>
          </c:val>
          <c:extLst>
            <c:ext xmlns:c16="http://schemas.microsoft.com/office/drawing/2014/chart" uri="{C3380CC4-5D6E-409C-BE32-E72D297353CC}">
              <c16:uniqueId val="{00000000-5F52-451A-8479-1C608080CB08}"/>
            </c:ext>
          </c:extLst>
        </c:ser>
        <c:dLbls>
          <c:showLegendKey val="0"/>
          <c:showVal val="0"/>
          <c:showCatName val="0"/>
          <c:showSerName val="0"/>
          <c:showPercent val="0"/>
          <c:showBubbleSize val="0"/>
        </c:dLbls>
        <c:gapWidth val="150"/>
        <c:overlap val="100"/>
        <c:axId val="142433792"/>
        <c:axId val="142527296"/>
      </c:barChart>
      <c:catAx>
        <c:axId val="142433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527296"/>
        <c:crosses val="autoZero"/>
        <c:auto val="1"/>
        <c:lblAlgn val="ctr"/>
        <c:lblOffset val="100"/>
        <c:noMultiLvlLbl val="0"/>
      </c:catAx>
      <c:valAx>
        <c:axId val="14252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3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E18-4CF0-963E-BF78B3FDFB88}"/>
            </c:ext>
          </c:extLst>
        </c:ser>
        <c:dLbls>
          <c:showLegendKey val="0"/>
          <c:showVal val="0"/>
          <c:showCatName val="0"/>
          <c:showSerName val="0"/>
          <c:showPercent val="0"/>
          <c:showBubbleSize val="0"/>
        </c:dLbls>
        <c:gapWidth val="150"/>
        <c:overlap val="100"/>
        <c:axId val="120984576"/>
        <c:axId val="121318784"/>
      </c:barChart>
      <c:catAx>
        <c:axId val="12098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318784"/>
        <c:crosses val="autoZero"/>
        <c:auto val="1"/>
        <c:lblAlgn val="ctr"/>
        <c:lblOffset val="100"/>
        <c:noMultiLvlLbl val="0"/>
      </c:catAx>
      <c:valAx>
        <c:axId val="121318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'13-Edificio 9'!$G$13</c:f>
              <c:strCache>
                <c:ptCount val="1"/>
                <c:pt idx="0">
                  <c:v>Consumo de energía eléctrica por  empleado (kWh /Nº empleados)</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28-4BC6-A21A-A4525E46A9EE}"/>
            </c:ext>
          </c:extLst>
        </c:ser>
        <c:dLbls>
          <c:showLegendKey val="0"/>
          <c:showVal val="0"/>
          <c:showCatName val="0"/>
          <c:showSerName val="0"/>
          <c:showPercent val="0"/>
          <c:showBubbleSize val="0"/>
        </c:dLbls>
        <c:gapWidth val="150"/>
        <c:overlap val="100"/>
        <c:axId val="142433280"/>
        <c:axId val="142529024"/>
      </c:barChart>
      <c:catAx>
        <c:axId val="14243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529024"/>
        <c:crosses val="autoZero"/>
        <c:auto val="1"/>
        <c:lblAlgn val="ctr"/>
        <c:lblOffset val="100"/>
        <c:noMultiLvlLbl val="0"/>
      </c:catAx>
      <c:valAx>
        <c:axId val="1425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243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9'!$H$13</c:f>
              <c:strCache>
                <c:ptCount val="1"/>
                <c:pt idx="0">
                  <c:v>Consumo de energía eléctrica por área física        (kWh/ m2)</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9A4-4B11-A92E-A6F5D545DB84}"/>
            </c:ext>
          </c:extLst>
        </c:ser>
        <c:dLbls>
          <c:showLegendKey val="0"/>
          <c:showVal val="0"/>
          <c:showCatName val="0"/>
          <c:showSerName val="0"/>
          <c:showPercent val="0"/>
          <c:showBubbleSize val="0"/>
        </c:dLbls>
        <c:gapWidth val="150"/>
        <c:overlap val="100"/>
        <c:axId val="147324928"/>
        <c:axId val="142531328"/>
      </c:barChart>
      <c:catAx>
        <c:axId val="147324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2531328"/>
        <c:crosses val="autoZero"/>
        <c:auto val="1"/>
        <c:lblAlgn val="ctr"/>
        <c:lblOffset val="100"/>
        <c:noMultiLvlLbl val="0"/>
      </c:catAx>
      <c:valAx>
        <c:axId val="142531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4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'13-Edificio 9'!$I$13</c:f>
              <c:strCache>
                <c:ptCount val="1"/>
                <c:pt idx="0">
                  <c:v>Kilogramos de dióxido de carbono equivalente          
(kg CO2e)</c:v>
                </c:pt>
              </c:strCache>
            </c:strRef>
          </c:tx>
          <c:invertIfNegative val="0"/>
          <c:cat>
            <c:strRef>
              <c:f>'13-Edificio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9'!$I$14:$I$25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A7-4909-B9DC-B0BD66CDEFF8}"/>
            </c:ext>
          </c:extLst>
        </c:ser>
        <c:dLbls>
          <c:showLegendKey val="0"/>
          <c:showVal val="0"/>
          <c:showCatName val="0"/>
          <c:showSerName val="0"/>
          <c:showPercent val="0"/>
          <c:showBubbleSize val="0"/>
        </c:dLbls>
        <c:gapWidth val="150"/>
        <c:overlap val="100"/>
        <c:axId val="147325440"/>
        <c:axId val="147472960"/>
      </c:barChart>
      <c:catAx>
        <c:axId val="147325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472960"/>
        <c:crosses val="autoZero"/>
        <c:auto val="1"/>
        <c:lblAlgn val="ctr"/>
        <c:lblOffset val="100"/>
        <c:noMultiLvlLbl val="0"/>
      </c:catAx>
      <c:valAx>
        <c:axId val="147472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5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orientation="portrait"/>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8'!$B$12:$B$13</c:f>
              <c:strCache>
                <c:ptCount val="2"/>
                <c:pt idx="0">
                  <c:v>Energía     (kWh)</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8'!$B$14:$B$25</c:f>
              <c:numCache>
                <c:formatCode>General</c:formatCode>
                <c:ptCount val="12"/>
              </c:numCache>
            </c:numRef>
          </c:val>
          <c:extLst>
            <c:ext xmlns:c16="http://schemas.microsoft.com/office/drawing/2014/chart" uri="{C3380CC4-5D6E-409C-BE32-E72D297353CC}">
              <c16:uniqueId val="{00000000-F358-4BD7-BF34-0A18A45EB0BB}"/>
            </c:ext>
          </c:extLst>
        </c:ser>
        <c:dLbls>
          <c:showLegendKey val="0"/>
          <c:showVal val="0"/>
          <c:showCatName val="0"/>
          <c:showSerName val="0"/>
          <c:showPercent val="0"/>
          <c:showBubbleSize val="0"/>
        </c:dLbls>
        <c:gapWidth val="150"/>
        <c:overlap val="100"/>
        <c:axId val="147325952"/>
        <c:axId val="147474112"/>
      </c:barChart>
      <c:catAx>
        <c:axId val="147325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474112"/>
        <c:crosses val="autoZero"/>
        <c:auto val="1"/>
        <c:lblAlgn val="ctr"/>
        <c:lblOffset val="100"/>
        <c:noMultiLvlLbl val="0"/>
      </c:catAx>
      <c:valAx>
        <c:axId val="147474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5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8'!$C$12:$C$13</c:f>
              <c:strCache>
                <c:ptCount val="2"/>
                <c:pt idx="0">
                  <c:v>Demanda máxima       (kW)</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8'!$C$14:$C$25</c:f>
              <c:numCache>
                <c:formatCode>General</c:formatCode>
                <c:ptCount val="12"/>
              </c:numCache>
            </c:numRef>
          </c:val>
          <c:extLst>
            <c:ext xmlns:c16="http://schemas.microsoft.com/office/drawing/2014/chart" uri="{C3380CC4-5D6E-409C-BE32-E72D297353CC}">
              <c16:uniqueId val="{00000000-6FE8-464A-9733-B2273559AEAD}"/>
            </c:ext>
          </c:extLst>
        </c:ser>
        <c:dLbls>
          <c:showLegendKey val="0"/>
          <c:showVal val="0"/>
          <c:showCatName val="0"/>
          <c:showSerName val="0"/>
          <c:showPercent val="0"/>
          <c:showBubbleSize val="0"/>
        </c:dLbls>
        <c:gapWidth val="150"/>
        <c:overlap val="100"/>
        <c:axId val="147326464"/>
        <c:axId val="147475840"/>
      </c:barChart>
      <c:catAx>
        <c:axId val="14732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475840"/>
        <c:crosses val="autoZero"/>
        <c:auto val="1"/>
        <c:lblAlgn val="ctr"/>
        <c:lblOffset val="100"/>
        <c:noMultiLvlLbl val="0"/>
      </c:catAx>
      <c:valAx>
        <c:axId val="147475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8'!$D$12:$D$13</c:f>
              <c:strCache>
                <c:ptCount val="2"/>
                <c:pt idx="0">
                  <c:v>Importe             (¢)</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8'!$D$14:$D$25</c:f>
              <c:numCache>
                <c:formatCode>"₡"#,##0</c:formatCode>
                <c:ptCount val="12"/>
              </c:numCache>
            </c:numRef>
          </c:val>
          <c:extLst>
            <c:ext xmlns:c16="http://schemas.microsoft.com/office/drawing/2014/chart" uri="{C3380CC4-5D6E-409C-BE32-E72D297353CC}">
              <c16:uniqueId val="{00000000-2924-4861-9091-4BE647A368AD}"/>
            </c:ext>
          </c:extLst>
        </c:ser>
        <c:dLbls>
          <c:showLegendKey val="0"/>
          <c:showVal val="0"/>
          <c:showCatName val="0"/>
          <c:showSerName val="0"/>
          <c:showPercent val="0"/>
          <c:showBubbleSize val="0"/>
        </c:dLbls>
        <c:gapWidth val="150"/>
        <c:overlap val="100"/>
        <c:axId val="147326976"/>
        <c:axId val="147477568"/>
      </c:barChart>
      <c:catAx>
        <c:axId val="14732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477568"/>
        <c:crosses val="autoZero"/>
        <c:auto val="1"/>
        <c:lblAlgn val="ctr"/>
        <c:lblOffset val="100"/>
        <c:noMultiLvlLbl val="0"/>
      </c:catAx>
      <c:valAx>
        <c:axId val="147477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8'!$G$13</c:f>
              <c:strCache>
                <c:ptCount val="1"/>
                <c:pt idx="0">
                  <c:v>Consumo de energía eléctrica por  empleado (kWh /Nº empleados)</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1D-488A-8661-44F1C2A67A2C}"/>
            </c:ext>
          </c:extLst>
        </c:ser>
        <c:dLbls>
          <c:showLegendKey val="0"/>
          <c:showVal val="0"/>
          <c:showCatName val="0"/>
          <c:showSerName val="0"/>
          <c:showPercent val="0"/>
          <c:showBubbleSize val="0"/>
        </c:dLbls>
        <c:gapWidth val="150"/>
        <c:overlap val="100"/>
        <c:axId val="147132416"/>
        <c:axId val="147479296"/>
      </c:barChart>
      <c:catAx>
        <c:axId val="147132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479296"/>
        <c:crosses val="autoZero"/>
        <c:auto val="1"/>
        <c:lblAlgn val="ctr"/>
        <c:lblOffset val="100"/>
        <c:noMultiLvlLbl val="0"/>
      </c:catAx>
      <c:valAx>
        <c:axId val="147479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2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8'!$H$13</c:f>
              <c:strCache>
                <c:ptCount val="1"/>
                <c:pt idx="0">
                  <c:v>Consumo de energía eléctrica por área física        (kWh/ m2)</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DD9-42DA-9D05-ED14912A469C}"/>
            </c:ext>
          </c:extLst>
        </c:ser>
        <c:dLbls>
          <c:showLegendKey val="0"/>
          <c:showVal val="0"/>
          <c:showCatName val="0"/>
          <c:showSerName val="0"/>
          <c:showPercent val="0"/>
          <c:showBubbleSize val="0"/>
        </c:dLbls>
        <c:gapWidth val="150"/>
        <c:overlap val="100"/>
        <c:axId val="147133952"/>
        <c:axId val="147022400"/>
      </c:barChart>
      <c:catAx>
        <c:axId val="147133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022400"/>
        <c:crosses val="autoZero"/>
        <c:auto val="1"/>
        <c:lblAlgn val="ctr"/>
        <c:lblOffset val="100"/>
        <c:noMultiLvlLbl val="0"/>
      </c:catAx>
      <c:valAx>
        <c:axId val="147022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3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'12-Edificio 8'!$I$13</c:f>
              <c:strCache>
                <c:ptCount val="1"/>
                <c:pt idx="0">
                  <c:v>Kilogramos de dióxido de carbono equivalente          
(kg CO2e)</c:v>
                </c:pt>
              </c:strCache>
            </c:strRef>
          </c:tx>
          <c:invertIfNegative val="0"/>
          <c:cat>
            <c:strRef>
              <c:f>'12-Edificio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8'!$I$14:$I$25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F5-48E5-9F23-CE1DDC372BCD}"/>
            </c:ext>
          </c:extLst>
        </c:ser>
        <c:dLbls>
          <c:showLegendKey val="0"/>
          <c:showVal val="0"/>
          <c:showCatName val="0"/>
          <c:showSerName val="0"/>
          <c:showPercent val="0"/>
          <c:showBubbleSize val="0"/>
        </c:dLbls>
        <c:gapWidth val="150"/>
        <c:overlap val="100"/>
        <c:axId val="147134464"/>
        <c:axId val="147024128"/>
      </c:barChart>
      <c:catAx>
        <c:axId val="147134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024128"/>
        <c:crosses val="autoZero"/>
        <c:auto val="1"/>
        <c:lblAlgn val="ctr"/>
        <c:lblOffset val="100"/>
        <c:noMultiLvlLbl val="0"/>
      </c:catAx>
      <c:valAx>
        <c:axId val="14702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4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7'!$B$12:$B$13</c:f>
              <c:strCache>
                <c:ptCount val="2"/>
                <c:pt idx="0">
                  <c:v>Energía     (kWh)</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7'!$B$14:$B$25</c:f>
              <c:numCache>
                <c:formatCode>General</c:formatCode>
                <c:ptCount val="12"/>
              </c:numCache>
            </c:numRef>
          </c:val>
          <c:extLst>
            <c:ext xmlns:c16="http://schemas.microsoft.com/office/drawing/2014/chart" uri="{C3380CC4-5D6E-409C-BE32-E72D297353CC}">
              <c16:uniqueId val="{00000000-63E5-43D4-9491-01927A72F4D7}"/>
            </c:ext>
          </c:extLst>
        </c:ser>
        <c:dLbls>
          <c:showLegendKey val="0"/>
          <c:showVal val="0"/>
          <c:showCatName val="0"/>
          <c:showSerName val="0"/>
          <c:showPercent val="0"/>
          <c:showBubbleSize val="0"/>
        </c:dLbls>
        <c:gapWidth val="150"/>
        <c:overlap val="100"/>
        <c:axId val="138312704"/>
        <c:axId val="147025856"/>
      </c:barChart>
      <c:catAx>
        <c:axId val="1383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025856"/>
        <c:crosses val="autoZero"/>
        <c:auto val="1"/>
        <c:lblAlgn val="ctr"/>
        <c:lblOffset val="100"/>
        <c:noMultiLvlLbl val="0"/>
      </c:catAx>
      <c:valAx>
        <c:axId val="14702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83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2B7-4622-9745-FC88D8908D00}"/>
            </c:ext>
          </c:extLst>
        </c:ser>
        <c:dLbls>
          <c:showLegendKey val="0"/>
          <c:showVal val="0"/>
          <c:showCatName val="0"/>
          <c:showSerName val="0"/>
          <c:showPercent val="0"/>
          <c:showBubbleSize val="0"/>
        </c:dLbls>
        <c:gapWidth val="150"/>
        <c:overlap val="100"/>
        <c:axId val="120985088"/>
        <c:axId val="121320512"/>
      </c:barChart>
      <c:catAx>
        <c:axId val="120985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320512"/>
        <c:crosses val="autoZero"/>
        <c:auto val="1"/>
        <c:lblAlgn val="ctr"/>
        <c:lblOffset val="100"/>
        <c:noMultiLvlLbl val="0"/>
      </c:catAx>
      <c:valAx>
        <c:axId val="12132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5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7'!$C$12:$C$13</c:f>
              <c:strCache>
                <c:ptCount val="2"/>
                <c:pt idx="0">
                  <c:v>Demanda máxima       (kW)</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7'!$C$14:$C$25</c:f>
              <c:numCache>
                <c:formatCode>General</c:formatCode>
                <c:ptCount val="12"/>
              </c:numCache>
            </c:numRef>
          </c:val>
          <c:extLst>
            <c:ext xmlns:c16="http://schemas.microsoft.com/office/drawing/2014/chart" uri="{C3380CC4-5D6E-409C-BE32-E72D297353CC}">
              <c16:uniqueId val="{00000000-DCCF-4501-B451-3A8D6A625E7E}"/>
            </c:ext>
          </c:extLst>
        </c:ser>
        <c:dLbls>
          <c:showLegendKey val="0"/>
          <c:showVal val="0"/>
          <c:showCatName val="0"/>
          <c:showSerName val="0"/>
          <c:showPercent val="0"/>
          <c:showBubbleSize val="0"/>
        </c:dLbls>
        <c:gapWidth val="150"/>
        <c:overlap val="100"/>
        <c:axId val="147134976"/>
        <c:axId val="147027584"/>
      </c:barChart>
      <c:catAx>
        <c:axId val="147134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027584"/>
        <c:crosses val="autoZero"/>
        <c:auto val="1"/>
        <c:lblAlgn val="ctr"/>
        <c:lblOffset val="100"/>
        <c:noMultiLvlLbl val="0"/>
      </c:catAx>
      <c:valAx>
        <c:axId val="147027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4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7'!$D$12:$D$13</c:f>
              <c:strCache>
                <c:ptCount val="2"/>
                <c:pt idx="0">
                  <c:v>Importe             (¢)</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7'!$D$14:$D$25</c:f>
              <c:numCache>
                <c:formatCode>"₡"#,##0</c:formatCode>
                <c:ptCount val="12"/>
              </c:numCache>
            </c:numRef>
          </c:val>
          <c:extLst>
            <c:ext xmlns:c16="http://schemas.microsoft.com/office/drawing/2014/chart" uri="{C3380CC4-5D6E-409C-BE32-E72D297353CC}">
              <c16:uniqueId val="{00000000-F6A7-4F1C-BBCA-92EDF6373490}"/>
            </c:ext>
          </c:extLst>
        </c:ser>
        <c:dLbls>
          <c:showLegendKey val="0"/>
          <c:showVal val="0"/>
          <c:showCatName val="0"/>
          <c:showSerName val="0"/>
          <c:showPercent val="0"/>
          <c:showBubbleSize val="0"/>
        </c:dLbls>
        <c:gapWidth val="150"/>
        <c:overlap val="100"/>
        <c:axId val="147135488"/>
        <c:axId val="147029312"/>
      </c:barChart>
      <c:catAx>
        <c:axId val="147135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7029312"/>
        <c:crosses val="autoZero"/>
        <c:auto val="1"/>
        <c:lblAlgn val="ctr"/>
        <c:lblOffset val="100"/>
        <c:noMultiLvlLbl val="0"/>
      </c:catAx>
      <c:valAx>
        <c:axId val="147029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5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7'!$G$13</c:f>
              <c:strCache>
                <c:ptCount val="1"/>
                <c:pt idx="0">
                  <c:v>Consumo de energía eléctrica por  empleado (kWh /Nº empleados)</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6BC-4EE9-A902-8C240EE1B76C}"/>
            </c:ext>
          </c:extLst>
        </c:ser>
        <c:dLbls>
          <c:showLegendKey val="0"/>
          <c:showVal val="0"/>
          <c:showCatName val="0"/>
          <c:showSerName val="0"/>
          <c:showPercent val="0"/>
          <c:showBubbleSize val="0"/>
        </c:dLbls>
        <c:gapWidth val="150"/>
        <c:overlap val="100"/>
        <c:axId val="147136000"/>
        <c:axId val="148317312"/>
      </c:barChart>
      <c:catAx>
        <c:axId val="147136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317312"/>
        <c:crosses val="autoZero"/>
        <c:auto val="1"/>
        <c:lblAlgn val="ctr"/>
        <c:lblOffset val="100"/>
        <c:noMultiLvlLbl val="0"/>
      </c:catAx>
      <c:valAx>
        <c:axId val="148317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136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7'!$H$13</c:f>
              <c:strCache>
                <c:ptCount val="1"/>
                <c:pt idx="0">
                  <c:v>Consumo de energía eléctrica por área física        (kWh/ m2)</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D2F-40CC-9DEF-2382A046005A}"/>
            </c:ext>
          </c:extLst>
        </c:ser>
        <c:dLbls>
          <c:showLegendKey val="0"/>
          <c:showVal val="0"/>
          <c:showCatName val="0"/>
          <c:showSerName val="0"/>
          <c:showPercent val="0"/>
          <c:showBubbleSize val="0"/>
        </c:dLbls>
        <c:gapWidth val="150"/>
        <c:overlap val="100"/>
        <c:axId val="148271104"/>
        <c:axId val="148319040"/>
      </c:barChart>
      <c:catAx>
        <c:axId val="148271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319040"/>
        <c:crosses val="autoZero"/>
        <c:auto val="1"/>
        <c:lblAlgn val="ctr"/>
        <c:lblOffset val="100"/>
        <c:noMultiLvlLbl val="0"/>
      </c:catAx>
      <c:valAx>
        <c:axId val="148319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1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r>
              <a:rPr lang="es-ES" sz="1200" b="1" i="0" u="none" strike="noStrike" baseline="0">
                <a:solidFill>
                  <a:srgbClr val="000000"/>
                </a:solidFill>
                <a:latin typeface="Calibri"/>
              </a:rPr>
              <a:t>)</a:t>
            </a:r>
          </a:p>
        </c:rich>
      </c:tx>
      <c:overlay val="0"/>
    </c:title>
    <c:autoTitleDeleted val="0"/>
    <c:plotArea>
      <c:layout/>
      <c:barChart>
        <c:barDir val="col"/>
        <c:grouping val="stacked"/>
        <c:varyColors val="0"/>
        <c:ser>
          <c:idx val="0"/>
          <c:order val="0"/>
          <c:tx>
            <c:strRef>
              <c:f>'11-Edificio 7'!$I$13</c:f>
              <c:strCache>
                <c:ptCount val="1"/>
                <c:pt idx="0">
                  <c:v>Kilogramos de dióxido de carbono equivalente          
(kg CO2e)</c:v>
                </c:pt>
              </c:strCache>
            </c:strRef>
          </c:tx>
          <c:invertIfNegative val="0"/>
          <c:cat>
            <c:strRef>
              <c:f>'11-Edificio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7'!$I$14:$I$25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C8D-42AF-AC3B-B74E2A917EBF}"/>
            </c:ext>
          </c:extLst>
        </c:ser>
        <c:dLbls>
          <c:showLegendKey val="0"/>
          <c:showVal val="0"/>
          <c:showCatName val="0"/>
          <c:showSerName val="0"/>
          <c:showPercent val="0"/>
          <c:showBubbleSize val="0"/>
        </c:dLbls>
        <c:gapWidth val="150"/>
        <c:overlap val="100"/>
        <c:axId val="143068160"/>
        <c:axId val="148320768"/>
      </c:barChart>
      <c:catAx>
        <c:axId val="143068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320768"/>
        <c:crosses val="autoZero"/>
        <c:auto val="1"/>
        <c:lblAlgn val="ctr"/>
        <c:lblOffset val="100"/>
        <c:noMultiLvlLbl val="0"/>
      </c:catAx>
      <c:valAx>
        <c:axId val="148320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3068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5A07-4F8C-8790-B848FECC347C}"/>
            </c:ext>
          </c:extLst>
        </c:ser>
        <c:dLbls>
          <c:showLegendKey val="0"/>
          <c:showVal val="0"/>
          <c:showCatName val="0"/>
          <c:showSerName val="0"/>
          <c:showPercent val="0"/>
          <c:showBubbleSize val="0"/>
        </c:dLbls>
        <c:gapWidth val="150"/>
        <c:overlap val="100"/>
        <c:axId val="148271616"/>
        <c:axId val="148322496"/>
      </c:barChart>
      <c:catAx>
        <c:axId val="148271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322496"/>
        <c:crosses val="autoZero"/>
        <c:auto val="1"/>
        <c:lblAlgn val="ctr"/>
        <c:lblOffset val="100"/>
        <c:noMultiLvlLbl val="0"/>
      </c:catAx>
      <c:valAx>
        <c:axId val="148322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1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CF4D-49F9-B056-7185DBE6E8A0}"/>
            </c:ext>
          </c:extLst>
        </c:ser>
        <c:dLbls>
          <c:showLegendKey val="0"/>
          <c:showVal val="0"/>
          <c:showCatName val="0"/>
          <c:showSerName val="0"/>
          <c:showPercent val="0"/>
          <c:showBubbleSize val="0"/>
        </c:dLbls>
        <c:gapWidth val="150"/>
        <c:overlap val="100"/>
        <c:axId val="148272128"/>
        <c:axId val="148586496"/>
      </c:barChart>
      <c:catAx>
        <c:axId val="148272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586496"/>
        <c:crosses val="autoZero"/>
        <c:auto val="1"/>
        <c:lblAlgn val="ctr"/>
        <c:lblOffset val="100"/>
        <c:noMultiLvlLbl val="0"/>
      </c:catAx>
      <c:valAx>
        <c:axId val="148586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2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873A-4FAA-9E02-8375D5755598}"/>
            </c:ext>
          </c:extLst>
        </c:ser>
        <c:dLbls>
          <c:showLegendKey val="0"/>
          <c:showVal val="0"/>
          <c:showCatName val="0"/>
          <c:showSerName val="0"/>
          <c:showPercent val="0"/>
          <c:showBubbleSize val="0"/>
        </c:dLbls>
        <c:gapWidth val="150"/>
        <c:overlap val="100"/>
        <c:axId val="148272640"/>
        <c:axId val="148588224"/>
      </c:barChart>
      <c:catAx>
        <c:axId val="148272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588224"/>
        <c:crosses val="autoZero"/>
        <c:auto val="1"/>
        <c:lblAlgn val="ctr"/>
        <c:lblOffset val="100"/>
        <c:noMultiLvlLbl val="0"/>
      </c:catAx>
      <c:valAx>
        <c:axId val="148588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2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CF-4BE3-9A5A-1147738853C5}"/>
            </c:ext>
          </c:extLst>
        </c:ser>
        <c:dLbls>
          <c:showLegendKey val="0"/>
          <c:showVal val="0"/>
          <c:showCatName val="0"/>
          <c:showSerName val="0"/>
          <c:showPercent val="0"/>
          <c:showBubbleSize val="0"/>
        </c:dLbls>
        <c:gapWidth val="150"/>
        <c:overlap val="100"/>
        <c:axId val="148273152"/>
        <c:axId val="148590528"/>
      </c:barChart>
      <c:catAx>
        <c:axId val="148273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590528"/>
        <c:crosses val="autoZero"/>
        <c:auto val="1"/>
        <c:lblAlgn val="ctr"/>
        <c:lblOffset val="100"/>
        <c:noMultiLvlLbl val="0"/>
      </c:catAx>
      <c:valAx>
        <c:axId val="14859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3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EC4-4EB2-AD30-07EF38FD9C49}"/>
            </c:ext>
          </c:extLst>
        </c:ser>
        <c:dLbls>
          <c:showLegendKey val="0"/>
          <c:showVal val="0"/>
          <c:showCatName val="0"/>
          <c:showSerName val="0"/>
          <c:showPercent val="0"/>
          <c:showBubbleSize val="0"/>
        </c:dLbls>
        <c:gapWidth val="150"/>
        <c:overlap val="100"/>
        <c:axId val="148273664"/>
        <c:axId val="148592256"/>
      </c:barChart>
      <c:catAx>
        <c:axId val="148273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592256"/>
        <c:crosses val="autoZero"/>
        <c:auto val="1"/>
        <c:lblAlgn val="ctr"/>
        <c:lblOffset val="100"/>
        <c:noMultiLvlLbl val="0"/>
      </c:catAx>
      <c:valAx>
        <c:axId val="148592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3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1'!$D$12:$D$13</c:f>
              <c:strCache>
                <c:ptCount val="2"/>
                <c:pt idx="0">
                  <c:v>Importe             (¢)</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1'!$D$14:$D$25</c:f>
              <c:numCache>
                <c:formatCode>"₡"#,##0</c:formatCode>
                <c:ptCount val="12"/>
                <c:pt idx="0">
                  <c:v>8450020</c:v>
                </c:pt>
                <c:pt idx="1">
                  <c:v>8945980</c:v>
                </c:pt>
                <c:pt idx="2">
                  <c:v>8527540</c:v>
                </c:pt>
                <c:pt idx="3">
                  <c:v>8294930</c:v>
                </c:pt>
                <c:pt idx="4">
                  <c:v>9214410</c:v>
                </c:pt>
                <c:pt idx="5">
                  <c:v>8776000</c:v>
                </c:pt>
                <c:pt idx="6">
                  <c:v>10163165</c:v>
                </c:pt>
                <c:pt idx="7">
                  <c:v>9393705</c:v>
                </c:pt>
                <c:pt idx="8">
                  <c:v>9649085</c:v>
                </c:pt>
                <c:pt idx="9">
                  <c:v>9405940</c:v>
                </c:pt>
                <c:pt idx="10">
                  <c:v>9885105</c:v>
                </c:pt>
                <c:pt idx="11">
                  <c:v>8744220</c:v>
                </c:pt>
              </c:numCache>
            </c:numRef>
          </c:val>
          <c:extLst>
            <c:ext xmlns:c16="http://schemas.microsoft.com/office/drawing/2014/chart" uri="{C3380CC4-5D6E-409C-BE32-E72D297353CC}">
              <c16:uniqueId val="{00000000-F19E-4461-9FEE-92D2D648FA2A}"/>
            </c:ext>
          </c:extLst>
        </c:ser>
        <c:dLbls>
          <c:showLegendKey val="0"/>
          <c:showVal val="0"/>
          <c:showCatName val="0"/>
          <c:showSerName val="0"/>
          <c:showPercent val="0"/>
          <c:showBubbleSize val="0"/>
        </c:dLbls>
        <c:gapWidth val="150"/>
        <c:overlap val="100"/>
        <c:axId val="115812352"/>
        <c:axId val="95035968"/>
      </c:barChart>
      <c:catAx>
        <c:axId val="11581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035968"/>
        <c:crosses val="autoZero"/>
        <c:auto val="1"/>
        <c:lblAlgn val="ctr"/>
        <c:lblOffset val="100"/>
        <c:noMultiLvlLbl val="0"/>
      </c:catAx>
      <c:valAx>
        <c:axId val="9503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581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E0-4E17-8AF5-B30561ADB6AC}"/>
            </c:ext>
          </c:extLst>
        </c:ser>
        <c:dLbls>
          <c:showLegendKey val="0"/>
          <c:showVal val="0"/>
          <c:showCatName val="0"/>
          <c:showSerName val="0"/>
          <c:showPercent val="0"/>
          <c:showBubbleSize val="0"/>
        </c:dLbls>
        <c:gapWidth val="150"/>
        <c:overlap val="100"/>
        <c:axId val="119292928"/>
        <c:axId val="121322240"/>
      </c:barChart>
      <c:catAx>
        <c:axId val="1192929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322240"/>
        <c:crosses val="autoZero"/>
        <c:auto val="1"/>
        <c:lblAlgn val="ctr"/>
        <c:lblOffset val="100"/>
        <c:noMultiLvlLbl val="0"/>
      </c:catAx>
      <c:valAx>
        <c:axId val="121322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2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29-481F-8CE3-DFB1A070EB17}"/>
            </c:ext>
          </c:extLst>
        </c:ser>
        <c:dLbls>
          <c:showLegendKey val="0"/>
          <c:showVal val="0"/>
          <c:showCatName val="0"/>
          <c:showSerName val="0"/>
          <c:showPercent val="0"/>
          <c:showBubbleSize val="0"/>
        </c:dLbls>
        <c:gapWidth val="150"/>
        <c:overlap val="100"/>
        <c:axId val="148274176"/>
        <c:axId val="148593984"/>
      </c:barChart>
      <c:catAx>
        <c:axId val="148274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593984"/>
        <c:crosses val="autoZero"/>
        <c:auto val="1"/>
        <c:lblAlgn val="ctr"/>
        <c:lblOffset val="100"/>
        <c:noMultiLvlLbl val="0"/>
      </c:catAx>
      <c:valAx>
        <c:axId val="148593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4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CF87-427B-A506-A6F84B31BDD4}"/>
            </c:ext>
          </c:extLst>
        </c:ser>
        <c:dLbls>
          <c:showLegendKey val="0"/>
          <c:showVal val="0"/>
          <c:showCatName val="0"/>
          <c:showSerName val="0"/>
          <c:showPercent val="0"/>
          <c:showBubbleSize val="0"/>
        </c:dLbls>
        <c:gapWidth val="150"/>
        <c:overlap val="100"/>
        <c:axId val="148274688"/>
        <c:axId val="148751488"/>
      </c:barChart>
      <c:catAx>
        <c:axId val="148274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751488"/>
        <c:crosses val="autoZero"/>
        <c:auto val="1"/>
        <c:lblAlgn val="ctr"/>
        <c:lblOffset val="100"/>
        <c:noMultiLvlLbl val="0"/>
      </c:catAx>
      <c:valAx>
        <c:axId val="148751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274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3F64-4A07-AC2F-B872CFA0DDAB}"/>
            </c:ext>
          </c:extLst>
        </c:ser>
        <c:dLbls>
          <c:showLegendKey val="0"/>
          <c:showVal val="0"/>
          <c:showCatName val="0"/>
          <c:showSerName val="0"/>
          <c:showPercent val="0"/>
          <c:showBubbleSize val="0"/>
        </c:dLbls>
        <c:gapWidth val="150"/>
        <c:overlap val="100"/>
        <c:axId val="148910080"/>
        <c:axId val="148753216"/>
      </c:barChart>
      <c:catAx>
        <c:axId val="148910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753216"/>
        <c:crosses val="autoZero"/>
        <c:auto val="1"/>
        <c:lblAlgn val="ctr"/>
        <c:lblOffset val="100"/>
        <c:noMultiLvlLbl val="0"/>
      </c:catAx>
      <c:valAx>
        <c:axId val="148753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0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9674-420E-981B-343A0DAB558C}"/>
            </c:ext>
          </c:extLst>
        </c:ser>
        <c:dLbls>
          <c:showLegendKey val="0"/>
          <c:showVal val="0"/>
          <c:showCatName val="0"/>
          <c:showSerName val="0"/>
          <c:showPercent val="0"/>
          <c:showBubbleSize val="0"/>
        </c:dLbls>
        <c:gapWidth val="150"/>
        <c:overlap val="100"/>
        <c:axId val="148910592"/>
        <c:axId val="148754944"/>
      </c:barChart>
      <c:catAx>
        <c:axId val="148910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754944"/>
        <c:crosses val="autoZero"/>
        <c:auto val="1"/>
        <c:lblAlgn val="ctr"/>
        <c:lblOffset val="100"/>
        <c:noMultiLvlLbl val="0"/>
      </c:catAx>
      <c:valAx>
        <c:axId val="14875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0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6C-4B50-80EF-A25A8FBBA520}"/>
            </c:ext>
          </c:extLst>
        </c:ser>
        <c:dLbls>
          <c:showLegendKey val="0"/>
          <c:showVal val="0"/>
          <c:showCatName val="0"/>
          <c:showSerName val="0"/>
          <c:showPercent val="0"/>
          <c:showBubbleSize val="0"/>
        </c:dLbls>
        <c:gapWidth val="150"/>
        <c:overlap val="100"/>
        <c:axId val="148911104"/>
        <c:axId val="148756672"/>
      </c:barChart>
      <c:catAx>
        <c:axId val="148911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8756672"/>
        <c:crosses val="autoZero"/>
        <c:auto val="1"/>
        <c:lblAlgn val="ctr"/>
        <c:lblOffset val="100"/>
        <c:noMultiLvlLbl val="0"/>
      </c:catAx>
      <c:valAx>
        <c:axId val="148756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1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8CE-4B96-A51B-282E3530CCAB}"/>
            </c:ext>
          </c:extLst>
        </c:ser>
        <c:dLbls>
          <c:showLegendKey val="0"/>
          <c:showVal val="0"/>
          <c:showCatName val="0"/>
          <c:showSerName val="0"/>
          <c:showPercent val="0"/>
          <c:showBubbleSize val="0"/>
        </c:dLbls>
        <c:gapWidth val="150"/>
        <c:overlap val="100"/>
        <c:axId val="148911616"/>
        <c:axId val="149020672"/>
      </c:barChart>
      <c:catAx>
        <c:axId val="148911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020672"/>
        <c:crosses val="autoZero"/>
        <c:auto val="1"/>
        <c:lblAlgn val="ctr"/>
        <c:lblOffset val="100"/>
        <c:noMultiLvlLbl val="0"/>
      </c:catAx>
      <c:valAx>
        <c:axId val="149020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1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7A9-4780-9455-41C1C3AC5488}"/>
            </c:ext>
          </c:extLst>
        </c:ser>
        <c:dLbls>
          <c:showLegendKey val="0"/>
          <c:showVal val="0"/>
          <c:showCatName val="0"/>
          <c:showSerName val="0"/>
          <c:showPercent val="0"/>
          <c:showBubbleSize val="0"/>
        </c:dLbls>
        <c:gapWidth val="150"/>
        <c:overlap val="100"/>
        <c:axId val="148912128"/>
        <c:axId val="149022400"/>
      </c:barChart>
      <c:catAx>
        <c:axId val="148912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022400"/>
        <c:crosses val="autoZero"/>
        <c:auto val="1"/>
        <c:lblAlgn val="ctr"/>
        <c:lblOffset val="100"/>
        <c:noMultiLvlLbl val="0"/>
      </c:catAx>
      <c:valAx>
        <c:axId val="149022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2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418A-486F-A63A-0F1ABEC4F30D}"/>
            </c:ext>
          </c:extLst>
        </c:ser>
        <c:dLbls>
          <c:showLegendKey val="0"/>
          <c:showVal val="0"/>
          <c:showCatName val="0"/>
          <c:showSerName val="0"/>
          <c:showPercent val="0"/>
          <c:showBubbleSize val="0"/>
        </c:dLbls>
        <c:gapWidth val="150"/>
        <c:overlap val="100"/>
        <c:axId val="148912640"/>
        <c:axId val="149023552"/>
      </c:barChart>
      <c:catAx>
        <c:axId val="148912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023552"/>
        <c:crosses val="autoZero"/>
        <c:auto val="1"/>
        <c:lblAlgn val="ctr"/>
        <c:lblOffset val="100"/>
        <c:noMultiLvlLbl val="0"/>
      </c:catAx>
      <c:valAx>
        <c:axId val="149023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2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3166-4F22-B6DB-1F86125B6316}"/>
            </c:ext>
          </c:extLst>
        </c:ser>
        <c:dLbls>
          <c:showLegendKey val="0"/>
          <c:showVal val="0"/>
          <c:showCatName val="0"/>
          <c:showSerName val="0"/>
          <c:showPercent val="0"/>
          <c:showBubbleSize val="0"/>
        </c:dLbls>
        <c:gapWidth val="150"/>
        <c:overlap val="100"/>
        <c:axId val="148913152"/>
        <c:axId val="149025280"/>
      </c:barChart>
      <c:catAx>
        <c:axId val="148913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025280"/>
        <c:crosses val="autoZero"/>
        <c:auto val="1"/>
        <c:lblAlgn val="ctr"/>
        <c:lblOffset val="100"/>
        <c:noMultiLvlLbl val="0"/>
      </c:catAx>
      <c:valAx>
        <c:axId val="1490252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913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71F5-4463-A140-1124DB840EBE}"/>
            </c:ext>
          </c:extLst>
        </c:ser>
        <c:dLbls>
          <c:showLegendKey val="0"/>
          <c:showVal val="0"/>
          <c:showCatName val="0"/>
          <c:showSerName val="0"/>
          <c:showPercent val="0"/>
          <c:showBubbleSize val="0"/>
        </c:dLbls>
        <c:gapWidth val="150"/>
        <c:overlap val="100"/>
        <c:axId val="135692288"/>
        <c:axId val="149027008"/>
      </c:barChart>
      <c:catAx>
        <c:axId val="135692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027008"/>
        <c:crosses val="autoZero"/>
        <c:auto val="1"/>
        <c:lblAlgn val="ctr"/>
        <c:lblOffset val="100"/>
        <c:noMultiLvlLbl val="0"/>
      </c:catAx>
      <c:valAx>
        <c:axId val="149027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2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20B3-4DA2-88D3-25F5760D7FCF}"/>
            </c:ext>
          </c:extLst>
        </c:ser>
        <c:dLbls>
          <c:showLegendKey val="0"/>
          <c:showVal val="0"/>
          <c:showCatName val="0"/>
          <c:showSerName val="0"/>
          <c:showPercent val="0"/>
          <c:showBubbleSize val="0"/>
        </c:dLbls>
        <c:gapWidth val="150"/>
        <c:overlap val="100"/>
        <c:axId val="120985600"/>
        <c:axId val="121218176"/>
      </c:barChart>
      <c:catAx>
        <c:axId val="12098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218176"/>
        <c:crosses val="autoZero"/>
        <c:auto val="1"/>
        <c:lblAlgn val="ctr"/>
        <c:lblOffset val="100"/>
        <c:noMultiLvlLbl val="0"/>
      </c:catAx>
      <c:valAx>
        <c:axId val="121218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1B6-4B2E-9255-8090C05E1660}"/>
            </c:ext>
          </c:extLst>
        </c:ser>
        <c:dLbls>
          <c:showLegendKey val="0"/>
          <c:showVal val="0"/>
          <c:showCatName val="0"/>
          <c:showSerName val="0"/>
          <c:showPercent val="0"/>
          <c:showBubbleSize val="0"/>
        </c:dLbls>
        <c:gapWidth val="150"/>
        <c:overlap val="100"/>
        <c:axId val="135692800"/>
        <c:axId val="149446656"/>
      </c:barChart>
      <c:catAx>
        <c:axId val="13569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446656"/>
        <c:crosses val="autoZero"/>
        <c:auto val="1"/>
        <c:lblAlgn val="ctr"/>
        <c:lblOffset val="100"/>
        <c:noMultiLvlLbl val="0"/>
      </c:catAx>
      <c:valAx>
        <c:axId val="149446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1FB-4A3C-BF4D-A6D16081CF29}"/>
            </c:ext>
          </c:extLst>
        </c:ser>
        <c:dLbls>
          <c:showLegendKey val="0"/>
          <c:showVal val="0"/>
          <c:showCatName val="0"/>
          <c:showSerName val="0"/>
          <c:showPercent val="0"/>
          <c:showBubbleSize val="0"/>
        </c:dLbls>
        <c:gapWidth val="150"/>
        <c:overlap val="100"/>
        <c:axId val="135693312"/>
        <c:axId val="149448384"/>
      </c:barChart>
      <c:catAx>
        <c:axId val="135693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448384"/>
        <c:crosses val="autoZero"/>
        <c:auto val="1"/>
        <c:lblAlgn val="ctr"/>
        <c:lblOffset val="100"/>
        <c:noMultiLvlLbl val="0"/>
      </c:catAx>
      <c:valAx>
        <c:axId val="149448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3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E54-4BCE-97DC-F189F700B367}"/>
            </c:ext>
          </c:extLst>
        </c:ser>
        <c:dLbls>
          <c:showLegendKey val="0"/>
          <c:showVal val="0"/>
          <c:showCatName val="0"/>
          <c:showSerName val="0"/>
          <c:showPercent val="0"/>
          <c:showBubbleSize val="0"/>
        </c:dLbls>
        <c:gapWidth val="150"/>
        <c:overlap val="100"/>
        <c:axId val="147328512"/>
        <c:axId val="149450112"/>
      </c:barChart>
      <c:catAx>
        <c:axId val="147328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450112"/>
        <c:crosses val="autoZero"/>
        <c:auto val="1"/>
        <c:lblAlgn val="ctr"/>
        <c:lblOffset val="100"/>
        <c:noMultiLvlLbl val="0"/>
      </c:catAx>
      <c:valAx>
        <c:axId val="149450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7328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9E08-47E4-90A5-6892C3AC89B6}"/>
            </c:ext>
          </c:extLst>
        </c:ser>
        <c:dLbls>
          <c:showLegendKey val="0"/>
          <c:showVal val="0"/>
          <c:showCatName val="0"/>
          <c:showSerName val="0"/>
          <c:showPercent val="0"/>
          <c:showBubbleSize val="0"/>
        </c:dLbls>
        <c:gapWidth val="150"/>
        <c:overlap val="100"/>
        <c:axId val="135693824"/>
        <c:axId val="149451840"/>
      </c:barChart>
      <c:catAx>
        <c:axId val="13569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451840"/>
        <c:crosses val="autoZero"/>
        <c:auto val="1"/>
        <c:lblAlgn val="ctr"/>
        <c:lblOffset val="100"/>
        <c:noMultiLvlLbl val="0"/>
      </c:catAx>
      <c:valAx>
        <c:axId val="149451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E236-45DC-8B43-F4A2EAFAB3C1}"/>
            </c:ext>
          </c:extLst>
        </c:ser>
        <c:dLbls>
          <c:showLegendKey val="0"/>
          <c:showVal val="0"/>
          <c:showCatName val="0"/>
          <c:showSerName val="0"/>
          <c:showPercent val="0"/>
          <c:showBubbleSize val="0"/>
        </c:dLbls>
        <c:gapWidth val="150"/>
        <c:overlap val="100"/>
        <c:axId val="135694336"/>
        <c:axId val="149453568"/>
      </c:barChart>
      <c:catAx>
        <c:axId val="135694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9453568"/>
        <c:crosses val="autoZero"/>
        <c:auto val="1"/>
        <c:lblAlgn val="ctr"/>
        <c:lblOffset val="100"/>
        <c:noMultiLvlLbl val="0"/>
      </c:catAx>
      <c:valAx>
        <c:axId val="149453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4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AE1F-4D4D-A116-1C50C5193586}"/>
            </c:ext>
          </c:extLst>
        </c:ser>
        <c:dLbls>
          <c:showLegendKey val="0"/>
          <c:showVal val="0"/>
          <c:showCatName val="0"/>
          <c:showSerName val="0"/>
          <c:showPercent val="0"/>
          <c:showBubbleSize val="0"/>
        </c:dLbls>
        <c:gapWidth val="150"/>
        <c:overlap val="100"/>
        <c:axId val="135694848"/>
        <c:axId val="135905856"/>
      </c:barChart>
      <c:catAx>
        <c:axId val="135694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905856"/>
        <c:crosses val="autoZero"/>
        <c:auto val="1"/>
        <c:lblAlgn val="ctr"/>
        <c:lblOffset val="100"/>
        <c:noMultiLvlLbl val="0"/>
      </c:catAx>
      <c:valAx>
        <c:axId val="135905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4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EC2-4812-AF46-47C89D7FD44C}"/>
            </c:ext>
          </c:extLst>
        </c:ser>
        <c:dLbls>
          <c:showLegendKey val="0"/>
          <c:showVal val="0"/>
          <c:showCatName val="0"/>
          <c:showSerName val="0"/>
          <c:showPercent val="0"/>
          <c:showBubbleSize val="0"/>
        </c:dLbls>
        <c:gapWidth val="150"/>
        <c:overlap val="100"/>
        <c:axId val="135695360"/>
        <c:axId val="135907584"/>
      </c:barChart>
      <c:catAx>
        <c:axId val="135695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907584"/>
        <c:crosses val="autoZero"/>
        <c:auto val="1"/>
        <c:lblAlgn val="ctr"/>
        <c:lblOffset val="100"/>
        <c:noMultiLvlLbl val="0"/>
      </c:catAx>
      <c:valAx>
        <c:axId val="135907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5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80A-4BFC-9D32-85BA7899FA83}"/>
            </c:ext>
          </c:extLst>
        </c:ser>
        <c:dLbls>
          <c:showLegendKey val="0"/>
          <c:showVal val="0"/>
          <c:showCatName val="0"/>
          <c:showSerName val="0"/>
          <c:showPercent val="0"/>
          <c:showBubbleSize val="0"/>
        </c:dLbls>
        <c:gapWidth val="150"/>
        <c:overlap val="100"/>
        <c:axId val="135695872"/>
        <c:axId val="135909312"/>
      </c:barChart>
      <c:catAx>
        <c:axId val="135695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909312"/>
        <c:crosses val="autoZero"/>
        <c:auto val="1"/>
        <c:lblAlgn val="ctr"/>
        <c:lblOffset val="100"/>
        <c:noMultiLvlLbl val="0"/>
      </c:catAx>
      <c:valAx>
        <c:axId val="135909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5695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49-4EA0-9864-4DABA6014437}"/>
            </c:ext>
          </c:extLst>
        </c:ser>
        <c:dLbls>
          <c:showLegendKey val="0"/>
          <c:showVal val="0"/>
          <c:showCatName val="0"/>
          <c:showSerName val="0"/>
          <c:showPercent val="0"/>
          <c:showBubbleSize val="0"/>
        </c:dLbls>
        <c:gapWidth val="150"/>
        <c:overlap val="100"/>
        <c:axId val="148034560"/>
        <c:axId val="135911040"/>
      </c:barChart>
      <c:catAx>
        <c:axId val="148034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911040"/>
        <c:crosses val="autoZero"/>
        <c:auto val="1"/>
        <c:lblAlgn val="ctr"/>
        <c:lblOffset val="100"/>
        <c:noMultiLvlLbl val="0"/>
      </c:catAx>
      <c:valAx>
        <c:axId val="13591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034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C3FC-4852-8887-AB84EFE9DF86}"/>
            </c:ext>
          </c:extLst>
        </c:ser>
        <c:dLbls>
          <c:showLegendKey val="0"/>
          <c:showVal val="0"/>
          <c:showCatName val="0"/>
          <c:showSerName val="0"/>
          <c:showPercent val="0"/>
          <c:showBubbleSize val="0"/>
        </c:dLbls>
        <c:gapWidth val="150"/>
        <c:overlap val="100"/>
        <c:axId val="148035584"/>
        <c:axId val="135912768"/>
      </c:barChart>
      <c:catAx>
        <c:axId val="148035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5912768"/>
        <c:crosses val="autoZero"/>
        <c:auto val="1"/>
        <c:lblAlgn val="ctr"/>
        <c:lblOffset val="100"/>
        <c:noMultiLvlLbl val="0"/>
      </c:catAx>
      <c:valAx>
        <c:axId val="135912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035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9162-4FF0-BAF5-69E8DC1E0C2E}"/>
            </c:ext>
          </c:extLst>
        </c:ser>
        <c:dLbls>
          <c:showLegendKey val="0"/>
          <c:showVal val="0"/>
          <c:showCatName val="0"/>
          <c:showSerName val="0"/>
          <c:showPercent val="0"/>
          <c:showBubbleSize val="0"/>
        </c:dLbls>
        <c:gapWidth val="150"/>
        <c:overlap val="100"/>
        <c:axId val="120986112"/>
        <c:axId val="121219904"/>
      </c:barChart>
      <c:catAx>
        <c:axId val="120986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219904"/>
        <c:crosses val="autoZero"/>
        <c:auto val="1"/>
        <c:lblAlgn val="ctr"/>
        <c:lblOffset val="100"/>
        <c:noMultiLvlLbl val="0"/>
      </c:catAx>
      <c:valAx>
        <c:axId val="1212199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0986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EAA6-46D0-98FE-D6066765BE73}"/>
            </c:ext>
          </c:extLst>
        </c:ser>
        <c:dLbls>
          <c:showLegendKey val="0"/>
          <c:showVal val="0"/>
          <c:showCatName val="0"/>
          <c:showSerName val="0"/>
          <c:showPercent val="0"/>
          <c:showBubbleSize val="0"/>
        </c:dLbls>
        <c:gapWidth val="150"/>
        <c:overlap val="100"/>
        <c:axId val="148036096"/>
        <c:axId val="150488192"/>
      </c:barChart>
      <c:catAx>
        <c:axId val="148036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88192"/>
        <c:crosses val="autoZero"/>
        <c:auto val="1"/>
        <c:lblAlgn val="ctr"/>
        <c:lblOffset val="100"/>
        <c:noMultiLvlLbl val="0"/>
      </c:catAx>
      <c:valAx>
        <c:axId val="150488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036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205C-4743-AEC2-58CE7A86AB42}"/>
            </c:ext>
          </c:extLst>
        </c:ser>
        <c:dLbls>
          <c:showLegendKey val="0"/>
          <c:showVal val="0"/>
          <c:showCatName val="0"/>
          <c:showSerName val="0"/>
          <c:showPercent val="0"/>
          <c:showBubbleSize val="0"/>
        </c:dLbls>
        <c:gapWidth val="150"/>
        <c:overlap val="100"/>
        <c:axId val="148037120"/>
        <c:axId val="150489920"/>
      </c:barChart>
      <c:catAx>
        <c:axId val="148037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89920"/>
        <c:crosses val="autoZero"/>
        <c:auto val="1"/>
        <c:lblAlgn val="ctr"/>
        <c:lblOffset val="100"/>
        <c:noMultiLvlLbl val="0"/>
      </c:catAx>
      <c:valAx>
        <c:axId val="150489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8037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29-4D7F-AA18-C958946EE4D6}"/>
            </c:ext>
          </c:extLst>
        </c:ser>
        <c:dLbls>
          <c:showLegendKey val="0"/>
          <c:showVal val="0"/>
          <c:showCatName val="0"/>
          <c:showSerName val="0"/>
          <c:showPercent val="0"/>
          <c:showBubbleSize val="0"/>
        </c:dLbls>
        <c:gapWidth val="150"/>
        <c:overlap val="100"/>
        <c:axId val="150540288"/>
        <c:axId val="150491648"/>
      </c:barChart>
      <c:catAx>
        <c:axId val="150540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91648"/>
        <c:crosses val="autoZero"/>
        <c:auto val="1"/>
        <c:lblAlgn val="ctr"/>
        <c:lblOffset val="100"/>
        <c:noMultiLvlLbl val="0"/>
      </c:catAx>
      <c:valAx>
        <c:axId val="150491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0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80D-44BA-96D8-92669EA0CC68}"/>
            </c:ext>
          </c:extLst>
        </c:ser>
        <c:dLbls>
          <c:showLegendKey val="0"/>
          <c:showVal val="0"/>
          <c:showCatName val="0"/>
          <c:showSerName val="0"/>
          <c:showPercent val="0"/>
          <c:showBubbleSize val="0"/>
        </c:dLbls>
        <c:gapWidth val="150"/>
        <c:overlap val="100"/>
        <c:axId val="150540800"/>
        <c:axId val="150493376"/>
      </c:barChart>
      <c:catAx>
        <c:axId val="150540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93376"/>
        <c:crosses val="autoZero"/>
        <c:auto val="1"/>
        <c:lblAlgn val="ctr"/>
        <c:lblOffset val="100"/>
        <c:noMultiLvlLbl val="0"/>
      </c:catAx>
      <c:valAx>
        <c:axId val="15049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0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AB-4EAC-8BF2-8AE01E98536E}"/>
            </c:ext>
          </c:extLst>
        </c:ser>
        <c:dLbls>
          <c:showLegendKey val="0"/>
          <c:showVal val="0"/>
          <c:showCatName val="0"/>
          <c:showSerName val="0"/>
          <c:showPercent val="0"/>
          <c:showBubbleSize val="0"/>
        </c:dLbls>
        <c:gapWidth val="150"/>
        <c:overlap val="100"/>
        <c:axId val="150541312"/>
        <c:axId val="150429696"/>
      </c:barChart>
      <c:catAx>
        <c:axId val="150541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29696"/>
        <c:crosses val="autoZero"/>
        <c:auto val="1"/>
        <c:lblAlgn val="ctr"/>
        <c:lblOffset val="100"/>
        <c:noMultiLvlLbl val="0"/>
      </c:catAx>
      <c:valAx>
        <c:axId val="150429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1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10'!$B$14:$B$25</c:f>
              <c:numCache>
                <c:formatCode>General</c:formatCode>
                <c:ptCount val="12"/>
              </c:numCache>
            </c:numRef>
          </c:val>
          <c:extLst>
            <c:ext xmlns:c16="http://schemas.microsoft.com/office/drawing/2014/chart" uri="{C3380CC4-5D6E-409C-BE32-E72D297353CC}">
              <c16:uniqueId val="{00000000-F811-472E-A523-5D596BDB9A77}"/>
            </c:ext>
          </c:extLst>
        </c:ser>
        <c:dLbls>
          <c:showLegendKey val="0"/>
          <c:showVal val="0"/>
          <c:showCatName val="0"/>
          <c:showSerName val="0"/>
          <c:showPercent val="0"/>
          <c:showBubbleSize val="0"/>
        </c:dLbls>
        <c:gapWidth val="150"/>
        <c:overlap val="100"/>
        <c:axId val="150541824"/>
        <c:axId val="150431424"/>
      </c:barChart>
      <c:catAx>
        <c:axId val="150541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31424"/>
        <c:crosses val="autoZero"/>
        <c:auto val="1"/>
        <c:lblAlgn val="ctr"/>
        <c:lblOffset val="100"/>
        <c:noMultiLvlLbl val="0"/>
      </c:catAx>
      <c:valAx>
        <c:axId val="150431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1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10'!$C$14:$C$25</c:f>
              <c:numCache>
                <c:formatCode>General</c:formatCode>
                <c:ptCount val="12"/>
              </c:numCache>
            </c:numRef>
          </c:val>
          <c:extLst>
            <c:ext xmlns:c16="http://schemas.microsoft.com/office/drawing/2014/chart" uri="{C3380CC4-5D6E-409C-BE32-E72D297353CC}">
              <c16:uniqueId val="{00000000-8524-44AE-B586-E7FE5E6483B6}"/>
            </c:ext>
          </c:extLst>
        </c:ser>
        <c:dLbls>
          <c:showLegendKey val="0"/>
          <c:showVal val="0"/>
          <c:showCatName val="0"/>
          <c:showSerName val="0"/>
          <c:showPercent val="0"/>
          <c:showBubbleSize val="0"/>
        </c:dLbls>
        <c:gapWidth val="150"/>
        <c:overlap val="100"/>
        <c:axId val="150542336"/>
        <c:axId val="150433152"/>
      </c:barChart>
      <c:catAx>
        <c:axId val="150542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33152"/>
        <c:crosses val="autoZero"/>
        <c:auto val="1"/>
        <c:lblAlgn val="ctr"/>
        <c:lblOffset val="100"/>
        <c:noMultiLvlLbl val="0"/>
      </c:catAx>
      <c:valAx>
        <c:axId val="15043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2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10'!$D$14:$D$25</c:f>
              <c:numCache>
                <c:formatCode>"₡"#,##0</c:formatCode>
                <c:ptCount val="12"/>
              </c:numCache>
            </c:numRef>
          </c:val>
          <c:extLst>
            <c:ext xmlns:c16="http://schemas.microsoft.com/office/drawing/2014/chart" uri="{C3380CC4-5D6E-409C-BE32-E72D297353CC}">
              <c16:uniqueId val="{00000000-C552-452C-BF1A-C2A1B281528A}"/>
            </c:ext>
          </c:extLst>
        </c:ser>
        <c:dLbls>
          <c:showLegendKey val="0"/>
          <c:showVal val="0"/>
          <c:showCatName val="0"/>
          <c:showSerName val="0"/>
          <c:showPercent val="0"/>
          <c:showBubbleSize val="0"/>
        </c:dLbls>
        <c:gapWidth val="150"/>
        <c:overlap val="100"/>
        <c:axId val="150542848"/>
        <c:axId val="150434880"/>
      </c:barChart>
      <c:catAx>
        <c:axId val="150542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34880"/>
        <c:crosses val="autoZero"/>
        <c:auto val="1"/>
        <c:lblAlgn val="ctr"/>
        <c:lblOffset val="100"/>
        <c:noMultiLvlLbl val="0"/>
      </c:catAx>
      <c:valAx>
        <c:axId val="150434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2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5B-48E7-A72F-C2E861DEE55F}"/>
            </c:ext>
          </c:extLst>
        </c:ser>
        <c:dLbls>
          <c:showLegendKey val="0"/>
          <c:showVal val="0"/>
          <c:showCatName val="0"/>
          <c:showSerName val="0"/>
          <c:showPercent val="0"/>
          <c:showBubbleSize val="0"/>
        </c:dLbls>
        <c:gapWidth val="150"/>
        <c:overlap val="100"/>
        <c:axId val="150543360"/>
        <c:axId val="150436608"/>
      </c:barChart>
      <c:catAx>
        <c:axId val="150543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0436608"/>
        <c:crosses val="autoZero"/>
        <c:auto val="1"/>
        <c:lblAlgn val="ctr"/>
        <c:lblOffset val="100"/>
        <c:noMultiLvlLbl val="0"/>
      </c:catAx>
      <c:valAx>
        <c:axId val="150436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3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C77-4D36-96DC-E417047D6C1E}"/>
            </c:ext>
          </c:extLst>
        </c:ser>
        <c:dLbls>
          <c:showLegendKey val="0"/>
          <c:showVal val="0"/>
          <c:showCatName val="0"/>
          <c:showSerName val="0"/>
          <c:showPercent val="0"/>
          <c:showBubbleSize val="0"/>
        </c:dLbls>
        <c:gapWidth val="150"/>
        <c:overlap val="100"/>
        <c:axId val="150543872"/>
        <c:axId val="151134784"/>
      </c:barChart>
      <c:catAx>
        <c:axId val="150543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134784"/>
        <c:crosses val="autoZero"/>
        <c:auto val="1"/>
        <c:lblAlgn val="ctr"/>
        <c:lblOffset val="100"/>
        <c:noMultiLvlLbl val="0"/>
      </c:catAx>
      <c:valAx>
        <c:axId val="151134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543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CC81-4772-8A30-C7F22AA03E34}"/>
            </c:ext>
          </c:extLst>
        </c:ser>
        <c:dLbls>
          <c:showLegendKey val="0"/>
          <c:showVal val="0"/>
          <c:showCatName val="0"/>
          <c:showSerName val="0"/>
          <c:showPercent val="0"/>
          <c:showBubbleSize val="0"/>
        </c:dLbls>
        <c:gapWidth val="150"/>
        <c:overlap val="100"/>
        <c:axId val="121520128"/>
        <c:axId val="121221632"/>
      </c:barChart>
      <c:catAx>
        <c:axId val="121520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221632"/>
        <c:crosses val="autoZero"/>
        <c:auto val="1"/>
        <c:lblAlgn val="ctr"/>
        <c:lblOffset val="100"/>
        <c:noMultiLvlLbl val="0"/>
      </c:catAx>
      <c:valAx>
        <c:axId val="12122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1520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'14-Edificio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'14-Edificio 10'!$I$14:$I$25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259-4B84-91BC-117B2CA33D02}"/>
            </c:ext>
          </c:extLst>
        </c:ser>
        <c:dLbls>
          <c:showLegendKey val="0"/>
          <c:showVal val="0"/>
          <c:showCatName val="0"/>
          <c:showSerName val="0"/>
          <c:showPercent val="0"/>
          <c:showBubbleSize val="0"/>
        </c:dLbls>
        <c:gapWidth val="150"/>
        <c:overlap val="100"/>
        <c:axId val="150884352"/>
        <c:axId val="151136512"/>
      </c:barChart>
      <c:catAx>
        <c:axId val="150884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136512"/>
        <c:crosses val="autoZero"/>
        <c:auto val="1"/>
        <c:lblAlgn val="ctr"/>
        <c:lblOffset val="100"/>
        <c:noMultiLvlLbl val="0"/>
      </c:catAx>
      <c:valAx>
        <c:axId val="151136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884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'15-Consumo por edificio'!$C$7:$C$8</c:f>
              <c:strCache>
                <c:ptCount val="2"/>
                <c:pt idx="0">
                  <c:v>Consumo de Energía  (kWh/mes)</c:v>
                </c:pt>
              </c:strCache>
            </c:strRef>
          </c:tx>
          <c:invertIfNegative val="0"/>
          <c:val>
            <c:numRef>
              <c:f>'15-Consumo por edificio'!$C$9:$C$18</c:f>
              <c:numCache>
                <c:formatCode>0.00</c:formatCode>
                <c:ptCount val="10"/>
                <c:pt idx="0">
                  <c:v>59527.25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7E2B-4AF4-8A41-F11BB7F5B34C}"/>
            </c:ext>
          </c:extLst>
        </c:ser>
        <c:dLbls>
          <c:showLegendKey val="0"/>
          <c:showVal val="0"/>
          <c:showCatName val="0"/>
          <c:showSerName val="0"/>
          <c:showPercent val="0"/>
          <c:showBubbleSize val="0"/>
        </c:dLbls>
        <c:gapWidth val="150"/>
        <c:axId val="150885888"/>
        <c:axId val="151138240"/>
      </c:barChart>
      <c:catAx>
        <c:axId val="15088588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1138240"/>
        <c:crosses val="autoZero"/>
        <c:auto val="1"/>
        <c:lblAlgn val="ctr"/>
        <c:lblOffset val="100"/>
        <c:noMultiLvlLbl val="0"/>
      </c:catAx>
      <c:valAx>
        <c:axId val="15113824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885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'15-Consumo por edificio'!$D$7:$D$8</c:f>
              <c:strCache>
                <c:ptCount val="2"/>
                <c:pt idx="0">
                  <c:v>Demanda máxima (kW)</c:v>
                </c:pt>
              </c:strCache>
            </c:strRef>
          </c:tx>
          <c:invertIfNegative val="0"/>
          <c:val>
            <c:numRef>
              <c:f>'15-Consumo por edificio'!$D$9:$D$18</c:f>
              <c:numCache>
                <c:formatCode>0.00</c:formatCode>
                <c:ptCount val="10"/>
                <c:pt idx="0">
                  <c:v>769872</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90E5-470B-A1A6-D8E4C4254F2D}"/>
            </c:ext>
          </c:extLst>
        </c:ser>
        <c:dLbls>
          <c:showLegendKey val="0"/>
          <c:showVal val="0"/>
          <c:showCatName val="0"/>
          <c:showSerName val="0"/>
          <c:showPercent val="0"/>
          <c:showBubbleSize val="0"/>
        </c:dLbls>
        <c:gapWidth val="150"/>
        <c:axId val="150887424"/>
        <c:axId val="151139968"/>
      </c:barChart>
      <c:catAx>
        <c:axId val="15088742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1139968"/>
        <c:crosses val="autoZero"/>
        <c:auto val="1"/>
        <c:lblAlgn val="ctr"/>
        <c:lblOffset val="100"/>
        <c:noMultiLvlLbl val="0"/>
      </c:catAx>
      <c:valAx>
        <c:axId val="15113996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08874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'15-Consumo por edificio'!$E$7:$E$8</c:f>
              <c:strCache>
                <c:ptCount val="2"/>
                <c:pt idx="0">
                  <c:v>Importe (¢/mes)</c:v>
                </c:pt>
              </c:strCache>
            </c:strRef>
          </c:tx>
          <c:invertIfNegative val="0"/>
          <c:val>
            <c:numRef>
              <c:f>'15-Consumo por edificio'!$E$9:$E$18</c:f>
              <c:numCache>
                <c:formatCode>"₡"#,##0</c:formatCode>
                <c:ptCount val="10"/>
                <c:pt idx="0">
                  <c:v>9120841.666666666</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C986-4CA5-BD28-98985316E2C1}"/>
            </c:ext>
          </c:extLst>
        </c:ser>
        <c:dLbls>
          <c:showLegendKey val="0"/>
          <c:showVal val="0"/>
          <c:showCatName val="0"/>
          <c:showSerName val="0"/>
          <c:showPercent val="0"/>
          <c:showBubbleSize val="0"/>
        </c:dLbls>
        <c:gapWidth val="150"/>
        <c:axId val="134745088"/>
        <c:axId val="151141696"/>
      </c:barChart>
      <c:catAx>
        <c:axId val="13474508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1141696"/>
        <c:crosses val="autoZero"/>
        <c:auto val="1"/>
        <c:lblAlgn val="ctr"/>
        <c:lblOffset val="100"/>
        <c:noMultiLvlLbl val="0"/>
      </c:catAx>
      <c:valAx>
        <c:axId val="1511416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4745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'15-Consumo por edificio'!$H$8</c:f>
              <c:strCache>
                <c:ptCount val="1"/>
                <c:pt idx="0">
                  <c:v>Consumo de energía eléctrica por empleado al mes  (kWh/empleado/mes)</c:v>
                </c:pt>
              </c:strCache>
            </c:strRef>
          </c:tx>
          <c:invertIfNegative val="0"/>
          <c:val>
            <c:numRef>
              <c:f>'15-Consumo por edificio'!$H$9:$H$18</c:f>
              <c:numCache>
                <c:formatCode>0.00</c:formatCode>
                <c:ptCount val="10"/>
                <c:pt idx="0">
                  <c:v>310.03776041666669</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A5E9-4580-917B-F22081C29A47}"/>
            </c:ext>
          </c:extLst>
        </c:ser>
        <c:dLbls>
          <c:showLegendKey val="0"/>
          <c:showVal val="0"/>
          <c:showCatName val="0"/>
          <c:showSerName val="0"/>
          <c:showPercent val="0"/>
          <c:showBubbleSize val="0"/>
        </c:dLbls>
        <c:gapWidth val="150"/>
        <c:axId val="146706432"/>
        <c:axId val="146629760"/>
      </c:barChart>
      <c:catAx>
        <c:axId val="14670643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629760"/>
        <c:crosses val="autoZero"/>
        <c:auto val="1"/>
        <c:lblAlgn val="ctr"/>
        <c:lblOffset val="100"/>
        <c:noMultiLvlLbl val="0"/>
      </c:catAx>
      <c:valAx>
        <c:axId val="14662976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706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'15-Consumo por edificio'!$I$8</c:f>
              <c:strCache>
                <c:ptCount val="1"/>
                <c:pt idx="0">
                  <c:v>Consumo de energía eléctrica por área física  por mes  (kWh/m2/mes)</c:v>
                </c:pt>
              </c:strCache>
            </c:strRef>
          </c:tx>
          <c:invertIfNegative val="0"/>
          <c:val>
            <c:numRef>
              <c:f>'15-Consumo por edificio'!$I$9:$I$18</c:f>
              <c:numCache>
                <c:formatCode>0.00</c:formatCode>
                <c:ptCount val="10"/>
                <c:pt idx="0">
                  <c:v>7.0032058823529404</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0C55-4B26-A38A-D8E7D980843F}"/>
            </c:ext>
          </c:extLst>
        </c:ser>
        <c:dLbls>
          <c:showLegendKey val="0"/>
          <c:showVal val="0"/>
          <c:showCatName val="0"/>
          <c:showSerName val="0"/>
          <c:showPercent val="0"/>
          <c:showBubbleSize val="0"/>
        </c:dLbls>
        <c:gapWidth val="150"/>
        <c:axId val="146706944"/>
        <c:axId val="146631488"/>
      </c:barChart>
      <c:catAx>
        <c:axId val="14670694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631488"/>
        <c:crosses val="autoZero"/>
        <c:auto val="1"/>
        <c:lblAlgn val="ctr"/>
        <c:lblOffset val="100"/>
        <c:noMultiLvlLbl val="0"/>
      </c:catAx>
      <c:valAx>
        <c:axId val="14663148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70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bar"/>
        <c:grouping val="clustered"/>
        <c:varyColors val="0"/>
        <c:ser>
          <c:idx val="0"/>
          <c:order val="0"/>
          <c:tx>
            <c:strRef>
              <c:f>'15-Consumo por edificio'!$J$8</c:f>
              <c:strCache>
                <c:ptCount val="1"/>
                <c:pt idx="0">
                  <c:v>Kilogramos de dióxido de carbono equivalente por mes
(kg CO2e/mes)</c:v>
                </c:pt>
              </c:strCache>
            </c:strRef>
          </c:tx>
          <c:invertIfNegative val="0"/>
          <c:val>
            <c:numRef>
              <c:f>'15-Consumo por edificio'!$J$9:$J$18</c:f>
              <c:numCache>
                <c:formatCode>0.00</c:formatCode>
                <c:ptCount val="10"/>
                <c:pt idx="0">
                  <c:v>6964.688250000002</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 xmlns:c16="http://schemas.microsoft.com/office/drawing/2014/chart" uri="{C3380CC4-5D6E-409C-BE32-E72D297353CC}">
              <c16:uniqueId val="{00000000-C17F-4756-8CC2-2B3DFCDF84A4}"/>
            </c:ext>
          </c:extLst>
        </c:ser>
        <c:dLbls>
          <c:showLegendKey val="0"/>
          <c:showVal val="0"/>
          <c:showCatName val="0"/>
          <c:showSerName val="0"/>
          <c:showPercent val="0"/>
          <c:showBubbleSize val="0"/>
        </c:dLbls>
        <c:gapWidth val="150"/>
        <c:axId val="146707456"/>
        <c:axId val="146633216"/>
      </c:barChart>
      <c:catAx>
        <c:axId val="146707456"/>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367281153062124E-2"/>
              <c:y val="0.5059279821331146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633216"/>
        <c:crosses val="autoZero"/>
        <c:auto val="1"/>
        <c:lblAlgn val="ctr"/>
        <c:lblOffset val="100"/>
        <c:noMultiLvlLbl val="0"/>
      </c:catAx>
      <c:valAx>
        <c:axId val="14663321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707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'16-Consumo institucional'!$B$8:$B$9</c:f>
              <c:strCache>
                <c:ptCount val="2"/>
                <c:pt idx="0">
                  <c:v>Energía    (kWh)</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institucional'!$B$10:$B$21</c:f>
              <c:numCache>
                <c:formatCode>0.00</c:formatCode>
                <c:ptCount val="12"/>
                <c:pt idx="0">
                  <c:v>58270</c:v>
                </c:pt>
                <c:pt idx="1">
                  <c:v>59609</c:v>
                </c:pt>
                <c:pt idx="2">
                  <c:v>54507</c:v>
                </c:pt>
                <c:pt idx="3">
                  <c:v>55386</c:v>
                </c:pt>
                <c:pt idx="4">
                  <c:v>66716</c:v>
                </c:pt>
                <c:pt idx="5">
                  <c:v>61624</c:v>
                </c:pt>
                <c:pt idx="6">
                  <c:v>66426</c:v>
                </c:pt>
                <c:pt idx="7">
                  <c:v>58223</c:v>
                </c:pt>
                <c:pt idx="8">
                  <c:v>62875</c:v>
                </c:pt>
                <c:pt idx="9">
                  <c:v>61888</c:v>
                </c:pt>
                <c:pt idx="10">
                  <c:v>60992</c:v>
                </c:pt>
                <c:pt idx="11">
                  <c:v>47811</c:v>
                </c:pt>
              </c:numCache>
            </c:numRef>
          </c:val>
          <c:extLst>
            <c:ext xmlns:c16="http://schemas.microsoft.com/office/drawing/2014/chart" uri="{C3380CC4-5D6E-409C-BE32-E72D297353CC}">
              <c16:uniqueId val="{00000000-7FEF-4E04-8C6F-A793805CEDFD}"/>
            </c:ext>
          </c:extLst>
        </c:ser>
        <c:dLbls>
          <c:showLegendKey val="0"/>
          <c:showVal val="0"/>
          <c:showCatName val="0"/>
          <c:showSerName val="0"/>
          <c:showPercent val="0"/>
          <c:showBubbleSize val="0"/>
        </c:dLbls>
        <c:gapWidth val="150"/>
        <c:overlap val="100"/>
        <c:axId val="146708992"/>
        <c:axId val="146634944"/>
      </c:barChart>
      <c:catAx>
        <c:axId val="14670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46634944"/>
        <c:crosses val="autoZero"/>
        <c:auto val="1"/>
        <c:lblAlgn val="ctr"/>
        <c:lblOffset val="100"/>
        <c:noMultiLvlLbl val="0"/>
      </c:catAx>
      <c:valAx>
        <c:axId val="14663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70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'16-Consumo institucional'!$C$8:$C$9</c:f>
              <c:strCache>
                <c:ptCount val="2"/>
                <c:pt idx="0">
                  <c:v>Demanda máxima   (kW)</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institucional'!$C$10:$C$21</c:f>
              <c:numCache>
                <c:formatCode>0.00</c:formatCode>
                <c:ptCount val="12"/>
                <c:pt idx="0">
                  <c:v>700848</c:v>
                </c:pt>
                <c:pt idx="1">
                  <c:v>765984</c:v>
                </c:pt>
                <c:pt idx="2">
                  <c:v>728448</c:v>
                </c:pt>
                <c:pt idx="3">
                  <c:v>653020</c:v>
                </c:pt>
                <c:pt idx="4">
                  <c:v>708250</c:v>
                </c:pt>
                <c:pt idx="5">
                  <c:v>690.14</c:v>
                </c:pt>
                <c:pt idx="6">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2505-4D5A-AE7F-F151DC4EEE91}"/>
            </c:ext>
          </c:extLst>
        </c:ser>
        <c:dLbls>
          <c:showLegendKey val="0"/>
          <c:showVal val="0"/>
          <c:showCatName val="0"/>
          <c:showSerName val="0"/>
          <c:showPercent val="0"/>
          <c:showBubbleSize val="0"/>
        </c:dLbls>
        <c:gapWidth val="150"/>
        <c:overlap val="100"/>
        <c:axId val="146710016"/>
        <c:axId val="151961600"/>
      </c:barChart>
      <c:catAx>
        <c:axId val="14671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961600"/>
        <c:crosses val="autoZero"/>
        <c:auto val="1"/>
        <c:lblAlgn val="ctr"/>
        <c:lblOffset val="100"/>
        <c:noMultiLvlLbl val="0"/>
      </c:catAx>
      <c:valAx>
        <c:axId val="1519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4671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'16-Consumo institucional'!$D$8:$D$9</c:f>
              <c:strCache>
                <c:ptCount val="2"/>
                <c:pt idx="0">
                  <c:v>Importe             (¢)</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institucional'!$D$10:$D$21</c:f>
              <c:numCache>
                <c:formatCode>"₡"#,##0</c:formatCode>
                <c:ptCount val="12"/>
                <c:pt idx="0">
                  <c:v>8450020</c:v>
                </c:pt>
                <c:pt idx="1">
                  <c:v>8945980</c:v>
                </c:pt>
                <c:pt idx="2">
                  <c:v>8527540</c:v>
                </c:pt>
                <c:pt idx="3">
                  <c:v>8294930</c:v>
                </c:pt>
                <c:pt idx="4">
                  <c:v>9214410</c:v>
                </c:pt>
                <c:pt idx="5">
                  <c:v>8776000</c:v>
                </c:pt>
                <c:pt idx="6">
                  <c:v>10163165</c:v>
                </c:pt>
                <c:pt idx="7">
                  <c:v>9393705</c:v>
                </c:pt>
                <c:pt idx="8">
                  <c:v>9649085</c:v>
                </c:pt>
                <c:pt idx="9">
                  <c:v>9405940</c:v>
                </c:pt>
                <c:pt idx="10">
                  <c:v>9885105</c:v>
                </c:pt>
                <c:pt idx="11">
                  <c:v>8744220</c:v>
                </c:pt>
              </c:numCache>
            </c:numRef>
          </c:val>
          <c:extLst>
            <c:ext xmlns:c16="http://schemas.microsoft.com/office/drawing/2014/chart" uri="{C3380CC4-5D6E-409C-BE32-E72D297353CC}">
              <c16:uniqueId val="{00000000-98AE-40E7-99ED-8597492969CE}"/>
            </c:ext>
          </c:extLst>
        </c:ser>
        <c:dLbls>
          <c:showLegendKey val="0"/>
          <c:showVal val="0"/>
          <c:showCatName val="0"/>
          <c:showSerName val="0"/>
          <c:showPercent val="0"/>
          <c:showBubbleSize val="0"/>
        </c:dLbls>
        <c:gapWidth val="150"/>
        <c:overlap val="100"/>
        <c:axId val="152023040"/>
        <c:axId val="151963328"/>
      </c:barChart>
      <c:catAx>
        <c:axId val="152023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963328"/>
        <c:crosses val="autoZero"/>
        <c:auto val="1"/>
        <c:lblAlgn val="ctr"/>
        <c:lblOffset val="100"/>
        <c:noMultiLvlLbl val="0"/>
      </c:catAx>
      <c:valAx>
        <c:axId val="151963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2023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BDA-4DD4-BE5A-5C356D3CDA08}"/>
            </c:ext>
          </c:extLst>
        </c:ser>
        <c:dLbls>
          <c:showLegendKey val="0"/>
          <c:showVal val="0"/>
          <c:showCatName val="0"/>
          <c:showSerName val="0"/>
          <c:showPercent val="0"/>
          <c:showBubbleSize val="0"/>
        </c:dLbls>
        <c:gapWidth val="150"/>
        <c:overlap val="100"/>
        <c:axId val="121521664"/>
        <c:axId val="121224512"/>
      </c:barChart>
      <c:catAx>
        <c:axId val="121521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224512"/>
        <c:crosses val="autoZero"/>
        <c:auto val="1"/>
        <c:lblAlgn val="ctr"/>
        <c:lblOffset val="100"/>
        <c:noMultiLvlLbl val="0"/>
      </c:catAx>
      <c:valAx>
        <c:axId val="121224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1521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'16-Consumo institucional'!$G$9</c:f>
              <c:strCache>
                <c:ptCount val="1"/>
                <c:pt idx="0">
                  <c:v>Consumo de energía eléctrica por empleado        (kWh /Nº empleados)</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institucional'!$G$10:$G$21</c:f>
              <c:numCache>
                <c:formatCode>0.00</c:formatCode>
                <c:ptCount val="12"/>
                <c:pt idx="0">
                  <c:v>303.48958333333331</c:v>
                </c:pt>
                <c:pt idx="1">
                  <c:v>310.46354166666669</c:v>
                </c:pt>
                <c:pt idx="2">
                  <c:v>283.890625</c:v>
                </c:pt>
                <c:pt idx="3">
                  <c:v>288.46875</c:v>
                </c:pt>
                <c:pt idx="4">
                  <c:v>347.47916666666669</c:v>
                </c:pt>
                <c:pt idx="5">
                  <c:v>320.95833333333331</c:v>
                </c:pt>
                <c:pt idx="6">
                  <c:v>345.96875</c:v>
                </c:pt>
                <c:pt idx="7">
                  <c:v>303.24479166666669</c:v>
                </c:pt>
                <c:pt idx="8">
                  <c:v>327.47395833333331</c:v>
                </c:pt>
                <c:pt idx="9">
                  <c:v>322.33333333333331</c:v>
                </c:pt>
                <c:pt idx="10">
                  <c:v>317.66666666666669</c:v>
                </c:pt>
                <c:pt idx="11">
                  <c:v>249.015625</c:v>
                </c:pt>
              </c:numCache>
            </c:numRef>
          </c:val>
          <c:extLst>
            <c:ext xmlns:c16="http://schemas.microsoft.com/office/drawing/2014/chart" uri="{C3380CC4-5D6E-409C-BE32-E72D297353CC}">
              <c16:uniqueId val="{00000000-5255-4ABD-A724-E10C78C98447}"/>
            </c:ext>
          </c:extLst>
        </c:ser>
        <c:dLbls>
          <c:showLegendKey val="0"/>
          <c:showVal val="0"/>
          <c:showCatName val="0"/>
          <c:showSerName val="0"/>
          <c:showPercent val="0"/>
          <c:showBubbleSize val="0"/>
        </c:dLbls>
        <c:gapWidth val="150"/>
        <c:overlap val="100"/>
        <c:axId val="152023552"/>
        <c:axId val="151965056"/>
      </c:barChart>
      <c:catAx>
        <c:axId val="152023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965056"/>
        <c:crosses val="autoZero"/>
        <c:auto val="1"/>
        <c:lblAlgn val="ctr"/>
        <c:lblOffset val="100"/>
        <c:noMultiLvlLbl val="0"/>
      </c:catAx>
      <c:valAx>
        <c:axId val="15196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2023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'16-Consumo institucional'!$H$9</c:f>
              <c:strCache>
                <c:ptCount val="1"/>
                <c:pt idx="0">
                  <c:v>Consumo de energía eléctrica por área física       (kWh/ m2)</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institucional'!$H$10:$H$21</c:f>
              <c:numCache>
                <c:formatCode>0.00</c:formatCode>
                <c:ptCount val="12"/>
                <c:pt idx="0">
                  <c:v>6.855294117647059</c:v>
                </c:pt>
                <c:pt idx="1">
                  <c:v>7.0128235294117651</c:v>
                </c:pt>
                <c:pt idx="2">
                  <c:v>6.4125882352941179</c:v>
                </c:pt>
                <c:pt idx="3">
                  <c:v>6.516</c:v>
                </c:pt>
                <c:pt idx="4">
                  <c:v>7.8489411764705883</c:v>
                </c:pt>
                <c:pt idx="5">
                  <c:v>7.2498823529411762</c:v>
                </c:pt>
                <c:pt idx="6">
                  <c:v>7.8148235294117647</c:v>
                </c:pt>
                <c:pt idx="7">
                  <c:v>6.849764705882353</c:v>
                </c:pt>
                <c:pt idx="8">
                  <c:v>7.3970588235294121</c:v>
                </c:pt>
                <c:pt idx="9">
                  <c:v>7.2809411764705878</c:v>
                </c:pt>
                <c:pt idx="10">
                  <c:v>7.1755294117647059</c:v>
                </c:pt>
                <c:pt idx="11">
                  <c:v>5.6248235294117643</c:v>
                </c:pt>
              </c:numCache>
            </c:numRef>
          </c:val>
          <c:extLst>
            <c:ext xmlns:c16="http://schemas.microsoft.com/office/drawing/2014/chart" uri="{C3380CC4-5D6E-409C-BE32-E72D297353CC}">
              <c16:uniqueId val="{00000000-1778-4593-B490-0460BA619730}"/>
            </c:ext>
          </c:extLst>
        </c:ser>
        <c:dLbls>
          <c:showLegendKey val="0"/>
          <c:showVal val="0"/>
          <c:showCatName val="0"/>
          <c:showSerName val="0"/>
          <c:showPercent val="0"/>
          <c:showBubbleSize val="0"/>
        </c:dLbls>
        <c:gapWidth val="150"/>
        <c:overlap val="100"/>
        <c:axId val="152024064"/>
        <c:axId val="151966784"/>
      </c:barChart>
      <c:catAx>
        <c:axId val="152024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966784"/>
        <c:crosses val="autoZero"/>
        <c:auto val="1"/>
        <c:lblAlgn val="ctr"/>
        <c:lblOffset val="100"/>
        <c:noMultiLvlLbl val="0"/>
      </c:catAx>
      <c:valAx>
        <c:axId val="151966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2024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'16-Consumo institucional'!$I$9</c:f>
              <c:strCache>
                <c:ptCount val="1"/>
                <c:pt idx="0">
                  <c:v>Kilogramos de dióxido de carbono equivalente 
(kg CO2e)</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institucional'!$I$10:$I$21</c:f>
              <c:numCache>
                <c:formatCode>0.00</c:formatCode>
                <c:ptCount val="12"/>
                <c:pt idx="0">
                  <c:v>6817.59</c:v>
                </c:pt>
                <c:pt idx="1">
                  <c:v>6974.2530000000006</c:v>
                </c:pt>
                <c:pt idx="2">
                  <c:v>6377.3190000000004</c:v>
                </c:pt>
                <c:pt idx="3">
                  <c:v>6480.1620000000003</c:v>
                </c:pt>
                <c:pt idx="4">
                  <c:v>7805.7720000000008</c:v>
                </c:pt>
                <c:pt idx="5">
                  <c:v>7210.0080000000007</c:v>
                </c:pt>
                <c:pt idx="6">
                  <c:v>7771.8420000000006</c:v>
                </c:pt>
                <c:pt idx="7">
                  <c:v>6812.0910000000003</c:v>
                </c:pt>
                <c:pt idx="8">
                  <c:v>7356.375</c:v>
                </c:pt>
                <c:pt idx="9">
                  <c:v>7240.8960000000006</c:v>
                </c:pt>
                <c:pt idx="10">
                  <c:v>7136.0640000000003</c:v>
                </c:pt>
                <c:pt idx="11">
                  <c:v>5593.8870000000006</c:v>
                </c:pt>
              </c:numCache>
            </c:numRef>
          </c:val>
          <c:extLst>
            <c:ext xmlns:c16="http://schemas.microsoft.com/office/drawing/2014/chart" uri="{C3380CC4-5D6E-409C-BE32-E72D297353CC}">
              <c16:uniqueId val="{00000000-0B4D-447D-80DE-1847614FE48A}"/>
            </c:ext>
          </c:extLst>
        </c:ser>
        <c:dLbls>
          <c:showLegendKey val="0"/>
          <c:showVal val="0"/>
          <c:showCatName val="0"/>
          <c:showSerName val="0"/>
          <c:showPercent val="0"/>
          <c:showBubbleSize val="0"/>
        </c:dLbls>
        <c:gapWidth val="150"/>
        <c:overlap val="100"/>
        <c:axId val="152024576"/>
        <c:axId val="151968512"/>
      </c:barChart>
      <c:catAx>
        <c:axId val="15202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51968512"/>
        <c:crosses val="autoZero"/>
        <c:auto val="1"/>
        <c:lblAlgn val="ctr"/>
        <c:lblOffset val="100"/>
        <c:noMultiLvlLbl val="0"/>
      </c:catAx>
      <c:valAx>
        <c:axId val="151968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5202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44" l="0.70000000000000062" r="0.70000000000000062" t="0.750000000000005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094-4F77-866B-43455E43A936}"/>
            </c:ext>
          </c:extLst>
        </c:ser>
        <c:dLbls>
          <c:showLegendKey val="0"/>
          <c:showVal val="0"/>
          <c:showCatName val="0"/>
          <c:showSerName val="0"/>
          <c:showPercent val="0"/>
          <c:showBubbleSize val="0"/>
        </c:dLbls>
        <c:gapWidth val="150"/>
        <c:overlap val="100"/>
        <c:axId val="121522176"/>
        <c:axId val="121865344"/>
      </c:barChart>
      <c:catAx>
        <c:axId val="121522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865344"/>
        <c:crosses val="autoZero"/>
        <c:auto val="1"/>
        <c:lblAlgn val="ctr"/>
        <c:lblOffset val="100"/>
        <c:noMultiLvlLbl val="0"/>
      </c:catAx>
      <c:valAx>
        <c:axId val="121865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1522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222-41DF-A152-845BDDF46ED3}"/>
            </c:ext>
          </c:extLst>
        </c:ser>
        <c:dLbls>
          <c:showLegendKey val="0"/>
          <c:showVal val="0"/>
          <c:showCatName val="0"/>
          <c:showSerName val="0"/>
          <c:showPercent val="0"/>
          <c:showBubbleSize val="0"/>
        </c:dLbls>
        <c:gapWidth val="150"/>
        <c:overlap val="100"/>
        <c:axId val="121522688"/>
        <c:axId val="121867072"/>
      </c:barChart>
      <c:catAx>
        <c:axId val="121522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867072"/>
        <c:crosses val="autoZero"/>
        <c:auto val="1"/>
        <c:lblAlgn val="ctr"/>
        <c:lblOffset val="100"/>
        <c:noMultiLvlLbl val="0"/>
      </c:catAx>
      <c:valAx>
        <c:axId val="121867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1522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194D-4C93-811D-D3F3684F81C2}"/>
            </c:ext>
          </c:extLst>
        </c:ser>
        <c:dLbls>
          <c:showLegendKey val="0"/>
          <c:showVal val="0"/>
          <c:showCatName val="0"/>
          <c:showSerName val="0"/>
          <c:showPercent val="0"/>
          <c:showBubbleSize val="0"/>
        </c:dLbls>
        <c:gapWidth val="150"/>
        <c:overlap val="100"/>
        <c:axId val="126678528"/>
        <c:axId val="121868800"/>
      </c:barChart>
      <c:catAx>
        <c:axId val="12667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868800"/>
        <c:crosses val="autoZero"/>
        <c:auto val="1"/>
        <c:lblAlgn val="ctr"/>
        <c:lblOffset val="100"/>
        <c:noMultiLvlLbl val="0"/>
      </c:catAx>
      <c:valAx>
        <c:axId val="121868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67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E7F1-4A7B-83BF-3FBA61E0DF13}"/>
            </c:ext>
          </c:extLst>
        </c:ser>
        <c:dLbls>
          <c:showLegendKey val="0"/>
          <c:showVal val="0"/>
          <c:showCatName val="0"/>
          <c:showSerName val="0"/>
          <c:showPercent val="0"/>
          <c:showBubbleSize val="0"/>
        </c:dLbls>
        <c:gapWidth val="150"/>
        <c:overlap val="100"/>
        <c:axId val="126679552"/>
        <c:axId val="121870528"/>
      </c:barChart>
      <c:catAx>
        <c:axId val="126679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1870528"/>
        <c:crosses val="autoZero"/>
        <c:auto val="1"/>
        <c:lblAlgn val="ctr"/>
        <c:lblOffset val="100"/>
        <c:noMultiLvlLbl val="0"/>
      </c:catAx>
      <c:valAx>
        <c:axId val="12187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679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CB54-4C3D-A9A6-CCB4CBCAD5F6}"/>
            </c:ext>
          </c:extLst>
        </c:ser>
        <c:dLbls>
          <c:showLegendKey val="0"/>
          <c:showVal val="0"/>
          <c:showCatName val="0"/>
          <c:showSerName val="0"/>
          <c:showPercent val="0"/>
          <c:showBubbleSize val="0"/>
        </c:dLbls>
        <c:gapWidth val="150"/>
        <c:overlap val="100"/>
        <c:axId val="126680064"/>
        <c:axId val="120782848"/>
      </c:barChart>
      <c:catAx>
        <c:axId val="126680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0782848"/>
        <c:crosses val="autoZero"/>
        <c:auto val="1"/>
        <c:lblAlgn val="ctr"/>
        <c:lblOffset val="100"/>
        <c:noMultiLvlLbl val="0"/>
      </c:catAx>
      <c:valAx>
        <c:axId val="120782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680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1'!$G$13</c:f>
              <c:strCache>
                <c:ptCount val="1"/>
                <c:pt idx="0">
                  <c:v>Consumo de energía eléctrica por  empleado (kWh /Nº empleados)</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1'!$G$14:$G$25</c:f>
              <c:numCache>
                <c:formatCode>0.00</c:formatCode>
                <c:ptCount val="12"/>
                <c:pt idx="0">
                  <c:v>303.48958333333331</c:v>
                </c:pt>
                <c:pt idx="1">
                  <c:v>310.46354166666669</c:v>
                </c:pt>
                <c:pt idx="2">
                  <c:v>283.890625</c:v>
                </c:pt>
                <c:pt idx="3">
                  <c:v>288.46875</c:v>
                </c:pt>
                <c:pt idx="4">
                  <c:v>347.47916666666669</c:v>
                </c:pt>
                <c:pt idx="5">
                  <c:v>320.95833333333331</c:v>
                </c:pt>
                <c:pt idx="6">
                  <c:v>345.96875</c:v>
                </c:pt>
                <c:pt idx="7">
                  <c:v>303.24479166666669</c:v>
                </c:pt>
                <c:pt idx="8">
                  <c:v>327.47395833333331</c:v>
                </c:pt>
                <c:pt idx="9">
                  <c:v>322.33333333333331</c:v>
                </c:pt>
                <c:pt idx="10">
                  <c:v>317.66666666666669</c:v>
                </c:pt>
                <c:pt idx="11">
                  <c:v>249.015625</c:v>
                </c:pt>
              </c:numCache>
            </c:numRef>
          </c:val>
          <c:extLst>
            <c:ext xmlns:c16="http://schemas.microsoft.com/office/drawing/2014/chart" uri="{C3380CC4-5D6E-409C-BE32-E72D297353CC}">
              <c16:uniqueId val="{00000000-68B2-42D5-9ACE-629A43D9651E}"/>
            </c:ext>
          </c:extLst>
        </c:ser>
        <c:dLbls>
          <c:showLegendKey val="0"/>
          <c:showVal val="0"/>
          <c:showCatName val="0"/>
          <c:showSerName val="0"/>
          <c:showPercent val="0"/>
          <c:showBubbleSize val="0"/>
        </c:dLbls>
        <c:gapWidth val="150"/>
        <c:overlap val="100"/>
        <c:axId val="115812864"/>
        <c:axId val="95037696"/>
      </c:barChart>
      <c:catAx>
        <c:axId val="115812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037696"/>
        <c:crosses val="autoZero"/>
        <c:auto val="1"/>
        <c:lblAlgn val="ctr"/>
        <c:lblOffset val="100"/>
        <c:noMultiLvlLbl val="0"/>
      </c:catAx>
      <c:valAx>
        <c:axId val="95037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5812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5DF-4726-AC22-B53B23AC8C36}"/>
            </c:ext>
          </c:extLst>
        </c:ser>
        <c:dLbls>
          <c:showLegendKey val="0"/>
          <c:showVal val="0"/>
          <c:showCatName val="0"/>
          <c:showSerName val="0"/>
          <c:showPercent val="0"/>
          <c:showBubbleSize val="0"/>
        </c:dLbls>
        <c:gapWidth val="150"/>
        <c:overlap val="100"/>
        <c:axId val="126680576"/>
        <c:axId val="120784576"/>
      </c:barChart>
      <c:catAx>
        <c:axId val="12668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0784576"/>
        <c:crosses val="autoZero"/>
        <c:auto val="1"/>
        <c:lblAlgn val="ctr"/>
        <c:lblOffset val="100"/>
        <c:noMultiLvlLbl val="0"/>
      </c:catAx>
      <c:valAx>
        <c:axId val="120784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68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3F6-454C-B152-2796C484DAB1}"/>
            </c:ext>
          </c:extLst>
        </c:ser>
        <c:dLbls>
          <c:showLegendKey val="0"/>
          <c:showVal val="0"/>
          <c:showCatName val="0"/>
          <c:showSerName val="0"/>
          <c:showPercent val="0"/>
          <c:showBubbleSize val="0"/>
        </c:dLbls>
        <c:gapWidth val="150"/>
        <c:overlap val="100"/>
        <c:axId val="126738432"/>
        <c:axId val="120786304"/>
      </c:barChart>
      <c:catAx>
        <c:axId val="126738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0786304"/>
        <c:crosses val="autoZero"/>
        <c:auto val="1"/>
        <c:lblAlgn val="ctr"/>
        <c:lblOffset val="100"/>
        <c:noMultiLvlLbl val="0"/>
      </c:catAx>
      <c:valAx>
        <c:axId val="120786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38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8D4-4900-AFA0-C2078948B650}"/>
            </c:ext>
          </c:extLst>
        </c:ser>
        <c:dLbls>
          <c:showLegendKey val="0"/>
          <c:showVal val="0"/>
          <c:showCatName val="0"/>
          <c:showSerName val="0"/>
          <c:showPercent val="0"/>
          <c:showBubbleSize val="0"/>
        </c:dLbls>
        <c:gapWidth val="150"/>
        <c:overlap val="100"/>
        <c:axId val="126738944"/>
        <c:axId val="120788032"/>
      </c:barChart>
      <c:catAx>
        <c:axId val="126738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0788032"/>
        <c:crosses val="autoZero"/>
        <c:auto val="1"/>
        <c:lblAlgn val="ctr"/>
        <c:lblOffset val="100"/>
        <c:noMultiLvlLbl val="0"/>
      </c:catAx>
      <c:valAx>
        <c:axId val="120788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38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4E18-424B-8CC7-5336A287BFBF}"/>
            </c:ext>
          </c:extLst>
        </c:ser>
        <c:dLbls>
          <c:showLegendKey val="0"/>
          <c:showVal val="0"/>
          <c:showCatName val="0"/>
          <c:showSerName val="0"/>
          <c:showPercent val="0"/>
          <c:showBubbleSize val="0"/>
        </c:dLbls>
        <c:gapWidth val="150"/>
        <c:overlap val="100"/>
        <c:axId val="126739456"/>
        <c:axId val="120789760"/>
      </c:barChart>
      <c:catAx>
        <c:axId val="126739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0789760"/>
        <c:crosses val="autoZero"/>
        <c:auto val="1"/>
        <c:lblAlgn val="ctr"/>
        <c:lblOffset val="100"/>
        <c:noMultiLvlLbl val="0"/>
      </c:catAx>
      <c:valAx>
        <c:axId val="120789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39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A4F2-417B-B0AB-AF179C454E50}"/>
            </c:ext>
          </c:extLst>
        </c:ser>
        <c:dLbls>
          <c:showLegendKey val="0"/>
          <c:showVal val="0"/>
          <c:showCatName val="0"/>
          <c:showSerName val="0"/>
          <c:showPercent val="0"/>
          <c:showBubbleSize val="0"/>
        </c:dLbls>
        <c:gapWidth val="150"/>
        <c:overlap val="100"/>
        <c:axId val="126739968"/>
        <c:axId val="128131648"/>
      </c:barChart>
      <c:catAx>
        <c:axId val="126739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131648"/>
        <c:crosses val="autoZero"/>
        <c:auto val="1"/>
        <c:lblAlgn val="ctr"/>
        <c:lblOffset val="100"/>
        <c:noMultiLvlLbl val="0"/>
      </c:catAx>
      <c:valAx>
        <c:axId val="128131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39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4013-4F4F-B057-668433296154}"/>
            </c:ext>
          </c:extLst>
        </c:ser>
        <c:dLbls>
          <c:showLegendKey val="0"/>
          <c:showVal val="0"/>
          <c:showCatName val="0"/>
          <c:showSerName val="0"/>
          <c:showPercent val="0"/>
          <c:showBubbleSize val="0"/>
        </c:dLbls>
        <c:gapWidth val="150"/>
        <c:overlap val="100"/>
        <c:axId val="126740992"/>
        <c:axId val="128133376"/>
      </c:barChart>
      <c:catAx>
        <c:axId val="126740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133376"/>
        <c:crosses val="autoZero"/>
        <c:auto val="1"/>
        <c:lblAlgn val="ctr"/>
        <c:lblOffset val="100"/>
        <c:noMultiLvlLbl val="0"/>
      </c:catAx>
      <c:valAx>
        <c:axId val="12813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40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8F-43C9-AD26-A60D03741F99}"/>
            </c:ext>
          </c:extLst>
        </c:ser>
        <c:dLbls>
          <c:showLegendKey val="0"/>
          <c:showVal val="0"/>
          <c:showCatName val="0"/>
          <c:showSerName val="0"/>
          <c:showPercent val="0"/>
          <c:showBubbleSize val="0"/>
        </c:dLbls>
        <c:gapWidth val="150"/>
        <c:overlap val="100"/>
        <c:axId val="126740480"/>
        <c:axId val="128135104"/>
      </c:barChart>
      <c:catAx>
        <c:axId val="126740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135104"/>
        <c:crosses val="autoZero"/>
        <c:auto val="1"/>
        <c:lblAlgn val="ctr"/>
        <c:lblOffset val="100"/>
        <c:noMultiLvlLbl val="0"/>
      </c:catAx>
      <c:valAx>
        <c:axId val="12813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40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9FE-40E6-B91D-AABEE9B629CF}"/>
            </c:ext>
          </c:extLst>
        </c:ser>
        <c:dLbls>
          <c:showLegendKey val="0"/>
          <c:showVal val="0"/>
          <c:showCatName val="0"/>
          <c:showSerName val="0"/>
          <c:showPercent val="0"/>
          <c:showBubbleSize val="0"/>
        </c:dLbls>
        <c:gapWidth val="150"/>
        <c:overlap val="100"/>
        <c:axId val="126741504"/>
        <c:axId val="128137408"/>
      </c:barChart>
      <c:catAx>
        <c:axId val="126741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137408"/>
        <c:crosses val="autoZero"/>
        <c:auto val="1"/>
        <c:lblAlgn val="ctr"/>
        <c:lblOffset val="100"/>
        <c:noMultiLvlLbl val="0"/>
      </c:catAx>
      <c:valAx>
        <c:axId val="128137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41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F72-4171-AC5F-C7A0BECDC565}"/>
            </c:ext>
          </c:extLst>
        </c:ser>
        <c:dLbls>
          <c:showLegendKey val="0"/>
          <c:showVal val="0"/>
          <c:showCatName val="0"/>
          <c:showSerName val="0"/>
          <c:showPercent val="0"/>
          <c:showBubbleSize val="0"/>
        </c:dLbls>
        <c:gapWidth val="150"/>
        <c:overlap val="100"/>
        <c:axId val="126742016"/>
        <c:axId val="128425984"/>
      </c:barChart>
      <c:catAx>
        <c:axId val="126742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25984"/>
        <c:crosses val="autoZero"/>
        <c:auto val="1"/>
        <c:lblAlgn val="ctr"/>
        <c:lblOffset val="100"/>
        <c:noMultiLvlLbl val="0"/>
      </c:catAx>
      <c:valAx>
        <c:axId val="128425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42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5E13-4A61-A59B-E0D1D86AC75E}"/>
            </c:ext>
          </c:extLst>
        </c:ser>
        <c:dLbls>
          <c:showLegendKey val="0"/>
          <c:showVal val="0"/>
          <c:showCatName val="0"/>
          <c:showSerName val="0"/>
          <c:showPercent val="0"/>
          <c:showBubbleSize val="0"/>
        </c:dLbls>
        <c:gapWidth val="150"/>
        <c:overlap val="100"/>
        <c:axId val="128532480"/>
        <c:axId val="128427136"/>
      </c:barChart>
      <c:catAx>
        <c:axId val="1285324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27136"/>
        <c:crosses val="autoZero"/>
        <c:auto val="1"/>
        <c:lblAlgn val="ctr"/>
        <c:lblOffset val="100"/>
        <c:noMultiLvlLbl val="0"/>
      </c:catAx>
      <c:valAx>
        <c:axId val="128427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24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1'!$H$13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1'!$H$14:$H$25</c:f>
              <c:numCache>
                <c:formatCode>0.00</c:formatCode>
                <c:ptCount val="12"/>
                <c:pt idx="0">
                  <c:v>6.855294117647059</c:v>
                </c:pt>
                <c:pt idx="1">
                  <c:v>7.0128235294117651</c:v>
                </c:pt>
                <c:pt idx="2">
                  <c:v>6.4125882352941179</c:v>
                </c:pt>
                <c:pt idx="3">
                  <c:v>6.516</c:v>
                </c:pt>
                <c:pt idx="4">
                  <c:v>7.8489411764705883</c:v>
                </c:pt>
                <c:pt idx="5">
                  <c:v>7.2498823529411762</c:v>
                </c:pt>
                <c:pt idx="6">
                  <c:v>7.8148235294117647</c:v>
                </c:pt>
                <c:pt idx="7">
                  <c:v>6.849764705882353</c:v>
                </c:pt>
                <c:pt idx="8">
                  <c:v>7.3970588235294121</c:v>
                </c:pt>
                <c:pt idx="9">
                  <c:v>7.2809411764705878</c:v>
                </c:pt>
                <c:pt idx="10">
                  <c:v>7.1755294117647059</c:v>
                </c:pt>
                <c:pt idx="11">
                  <c:v>5.6248235294117643</c:v>
                </c:pt>
              </c:numCache>
            </c:numRef>
          </c:val>
          <c:extLst>
            <c:ext xmlns:c16="http://schemas.microsoft.com/office/drawing/2014/chart" uri="{C3380CC4-5D6E-409C-BE32-E72D297353CC}">
              <c16:uniqueId val="{00000000-4E8D-4124-8118-C6ECC3CA253A}"/>
            </c:ext>
          </c:extLst>
        </c:ser>
        <c:dLbls>
          <c:showLegendKey val="0"/>
          <c:showVal val="0"/>
          <c:showCatName val="0"/>
          <c:showSerName val="0"/>
          <c:showPercent val="0"/>
          <c:showBubbleSize val="0"/>
        </c:dLbls>
        <c:gapWidth val="150"/>
        <c:overlap val="100"/>
        <c:axId val="115813376"/>
        <c:axId val="95039424"/>
      </c:barChart>
      <c:catAx>
        <c:axId val="115813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039424"/>
        <c:crosses val="autoZero"/>
        <c:auto val="1"/>
        <c:lblAlgn val="ctr"/>
        <c:lblOffset val="100"/>
        <c:noMultiLvlLbl val="0"/>
      </c:catAx>
      <c:valAx>
        <c:axId val="95039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5813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E756-43D4-921B-422ECD9D7A92}"/>
            </c:ext>
          </c:extLst>
        </c:ser>
        <c:dLbls>
          <c:showLegendKey val="0"/>
          <c:showVal val="0"/>
          <c:showCatName val="0"/>
          <c:showSerName val="0"/>
          <c:showPercent val="0"/>
          <c:showBubbleSize val="0"/>
        </c:dLbls>
        <c:gapWidth val="150"/>
        <c:overlap val="100"/>
        <c:axId val="128532992"/>
        <c:axId val="128428864"/>
      </c:barChart>
      <c:catAx>
        <c:axId val="128532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28864"/>
        <c:crosses val="autoZero"/>
        <c:auto val="1"/>
        <c:lblAlgn val="ctr"/>
        <c:lblOffset val="100"/>
        <c:noMultiLvlLbl val="0"/>
      </c:catAx>
      <c:valAx>
        <c:axId val="128428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2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5A13-4053-BDD0-9FF370CF78DA}"/>
            </c:ext>
          </c:extLst>
        </c:ser>
        <c:dLbls>
          <c:showLegendKey val="0"/>
          <c:showVal val="0"/>
          <c:showCatName val="0"/>
          <c:showSerName val="0"/>
          <c:showPercent val="0"/>
          <c:showBubbleSize val="0"/>
        </c:dLbls>
        <c:gapWidth val="150"/>
        <c:overlap val="100"/>
        <c:axId val="128533504"/>
        <c:axId val="128430592"/>
      </c:barChart>
      <c:catAx>
        <c:axId val="128533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30592"/>
        <c:crosses val="autoZero"/>
        <c:auto val="1"/>
        <c:lblAlgn val="ctr"/>
        <c:lblOffset val="100"/>
        <c:noMultiLvlLbl val="0"/>
      </c:catAx>
      <c:valAx>
        <c:axId val="128430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3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04-4696-9CEF-302B29AEAA0B}"/>
            </c:ext>
          </c:extLst>
        </c:ser>
        <c:dLbls>
          <c:showLegendKey val="0"/>
          <c:showVal val="0"/>
          <c:showCatName val="0"/>
          <c:showSerName val="0"/>
          <c:showPercent val="0"/>
          <c:showBubbleSize val="0"/>
        </c:dLbls>
        <c:gapWidth val="150"/>
        <c:overlap val="100"/>
        <c:axId val="128534016"/>
        <c:axId val="128431744"/>
      </c:barChart>
      <c:catAx>
        <c:axId val="128534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31744"/>
        <c:crosses val="autoZero"/>
        <c:auto val="1"/>
        <c:lblAlgn val="ctr"/>
        <c:lblOffset val="100"/>
        <c:noMultiLvlLbl val="0"/>
      </c:catAx>
      <c:valAx>
        <c:axId val="1284317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4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2C3-41C4-B7D5-F977AD79774A}"/>
            </c:ext>
          </c:extLst>
        </c:ser>
        <c:dLbls>
          <c:showLegendKey val="0"/>
          <c:showVal val="0"/>
          <c:showCatName val="0"/>
          <c:showSerName val="0"/>
          <c:showPercent val="0"/>
          <c:showBubbleSize val="0"/>
        </c:dLbls>
        <c:gapWidth val="150"/>
        <c:overlap val="100"/>
        <c:axId val="128534528"/>
        <c:axId val="128433472"/>
      </c:barChart>
      <c:catAx>
        <c:axId val="128534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433472"/>
        <c:crosses val="autoZero"/>
        <c:auto val="1"/>
        <c:lblAlgn val="ctr"/>
        <c:lblOffset val="100"/>
        <c:noMultiLvlLbl val="0"/>
      </c:catAx>
      <c:valAx>
        <c:axId val="128433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4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D77-4807-982C-C4D5771ABE10}"/>
            </c:ext>
          </c:extLst>
        </c:ser>
        <c:dLbls>
          <c:showLegendKey val="0"/>
          <c:showVal val="0"/>
          <c:showCatName val="0"/>
          <c:showSerName val="0"/>
          <c:showPercent val="0"/>
          <c:showBubbleSize val="0"/>
        </c:dLbls>
        <c:gapWidth val="150"/>
        <c:overlap val="100"/>
        <c:axId val="128535040"/>
        <c:axId val="128910464"/>
      </c:barChart>
      <c:catAx>
        <c:axId val="128535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910464"/>
        <c:crosses val="autoZero"/>
        <c:auto val="1"/>
        <c:lblAlgn val="ctr"/>
        <c:lblOffset val="100"/>
        <c:noMultiLvlLbl val="0"/>
      </c:catAx>
      <c:valAx>
        <c:axId val="128910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5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BD5C-47CE-989C-4F01690994EB}"/>
            </c:ext>
          </c:extLst>
        </c:ser>
        <c:dLbls>
          <c:showLegendKey val="0"/>
          <c:showVal val="0"/>
          <c:showCatName val="0"/>
          <c:showSerName val="0"/>
          <c:showPercent val="0"/>
          <c:showBubbleSize val="0"/>
        </c:dLbls>
        <c:gapWidth val="150"/>
        <c:overlap val="100"/>
        <c:axId val="128535552"/>
        <c:axId val="128912192"/>
      </c:barChart>
      <c:catAx>
        <c:axId val="128535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912192"/>
        <c:crosses val="autoZero"/>
        <c:auto val="1"/>
        <c:lblAlgn val="ctr"/>
        <c:lblOffset val="100"/>
        <c:noMultiLvlLbl val="0"/>
      </c:catAx>
      <c:valAx>
        <c:axId val="128912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5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'8-Edificio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'8-Edificio 4'!$A$25</c:f>
              <c:numCache>
                <c:formatCode>General</c:formatCode>
                <c:ptCount val="1"/>
                <c:pt idx="0">
                  <c:v>0</c:v>
                </c:pt>
              </c:numCache>
            </c:numRef>
          </c:val>
          <c:extLst>
            <c:ext xmlns:c16="http://schemas.microsoft.com/office/drawing/2014/chart" uri="{C3380CC4-5D6E-409C-BE32-E72D297353CC}">
              <c16:uniqueId val="{00000000-6507-4F8C-AB84-82DF0D5650D3}"/>
            </c:ext>
          </c:extLst>
        </c:ser>
        <c:dLbls>
          <c:showLegendKey val="0"/>
          <c:showVal val="0"/>
          <c:showCatName val="0"/>
          <c:showSerName val="0"/>
          <c:showPercent val="0"/>
          <c:showBubbleSize val="0"/>
        </c:dLbls>
        <c:gapWidth val="150"/>
        <c:overlap val="100"/>
        <c:axId val="128536064"/>
        <c:axId val="128913920"/>
      </c:barChart>
      <c:catAx>
        <c:axId val="128536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913920"/>
        <c:crosses val="autoZero"/>
        <c:auto val="1"/>
        <c:lblAlgn val="ctr"/>
        <c:lblOffset val="100"/>
        <c:noMultiLvlLbl val="0"/>
      </c:catAx>
      <c:valAx>
        <c:axId val="128913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8536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9250-4A25-A5C6-FFF867ABC3C1}"/>
            </c:ext>
          </c:extLst>
        </c:ser>
        <c:dLbls>
          <c:showLegendKey val="0"/>
          <c:showVal val="0"/>
          <c:showCatName val="0"/>
          <c:showSerName val="0"/>
          <c:showPercent val="0"/>
          <c:showBubbleSize val="0"/>
        </c:dLbls>
        <c:gapWidth val="150"/>
        <c:overlap val="100"/>
        <c:axId val="129548288"/>
        <c:axId val="128915648"/>
      </c:barChart>
      <c:catAx>
        <c:axId val="129548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8915648"/>
        <c:crosses val="autoZero"/>
        <c:auto val="1"/>
        <c:lblAlgn val="ctr"/>
        <c:lblOffset val="100"/>
        <c:noMultiLvlLbl val="0"/>
      </c:catAx>
      <c:valAx>
        <c:axId val="128915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9548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ECD-42D5-86E6-DC74797574C2}"/>
            </c:ext>
          </c:extLst>
        </c:ser>
        <c:dLbls>
          <c:showLegendKey val="0"/>
          <c:showVal val="0"/>
          <c:showCatName val="0"/>
          <c:showSerName val="0"/>
          <c:showPercent val="0"/>
          <c:showBubbleSize val="0"/>
        </c:dLbls>
        <c:gapWidth val="150"/>
        <c:overlap val="100"/>
        <c:axId val="129548800"/>
        <c:axId val="129335296"/>
      </c:barChart>
      <c:catAx>
        <c:axId val="129548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335296"/>
        <c:crosses val="autoZero"/>
        <c:auto val="1"/>
        <c:lblAlgn val="ctr"/>
        <c:lblOffset val="100"/>
        <c:noMultiLvlLbl val="0"/>
      </c:catAx>
      <c:valAx>
        <c:axId val="12933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9548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40-4D88-8340-93385E29F20B}"/>
            </c:ext>
          </c:extLst>
        </c:ser>
        <c:dLbls>
          <c:showLegendKey val="0"/>
          <c:showVal val="0"/>
          <c:showCatName val="0"/>
          <c:showSerName val="0"/>
          <c:showPercent val="0"/>
          <c:showBubbleSize val="0"/>
        </c:dLbls>
        <c:gapWidth val="150"/>
        <c:overlap val="100"/>
        <c:axId val="129549312"/>
        <c:axId val="129337024"/>
      </c:barChart>
      <c:catAx>
        <c:axId val="12954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337024"/>
        <c:crosses val="autoZero"/>
        <c:auto val="1"/>
        <c:lblAlgn val="ctr"/>
        <c:lblOffset val="100"/>
        <c:noMultiLvlLbl val="0"/>
      </c:catAx>
      <c:valAx>
        <c:axId val="129337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954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tx>
            <c:strRef>
              <c:f>'5-Edificio 1'!$I$13</c:f>
              <c:strCache>
                <c:ptCount val="1"/>
                <c:pt idx="0">
                  <c:v>Kilogramos de dióxido de carbono equivalente          
(kg CO2e)</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1'!$I$14:$I$25</c:f>
              <c:numCache>
                <c:formatCode>0.00</c:formatCode>
                <c:ptCount val="12"/>
                <c:pt idx="0">
                  <c:v>6817.59</c:v>
                </c:pt>
                <c:pt idx="1">
                  <c:v>6974.2530000000006</c:v>
                </c:pt>
                <c:pt idx="2">
                  <c:v>6377.3190000000004</c:v>
                </c:pt>
                <c:pt idx="3">
                  <c:v>6480.1620000000003</c:v>
                </c:pt>
                <c:pt idx="4">
                  <c:v>7805.7720000000008</c:v>
                </c:pt>
                <c:pt idx="5">
                  <c:v>7210.0080000000007</c:v>
                </c:pt>
                <c:pt idx="6">
                  <c:v>7771.8420000000006</c:v>
                </c:pt>
                <c:pt idx="7">
                  <c:v>6812.0910000000003</c:v>
                </c:pt>
                <c:pt idx="8">
                  <c:v>7356.375</c:v>
                </c:pt>
                <c:pt idx="9">
                  <c:v>7240.8960000000006</c:v>
                </c:pt>
                <c:pt idx="10">
                  <c:v>7136.0640000000003</c:v>
                </c:pt>
                <c:pt idx="11">
                  <c:v>5593.8870000000006</c:v>
                </c:pt>
              </c:numCache>
            </c:numRef>
          </c:val>
          <c:extLst>
            <c:ext xmlns:c16="http://schemas.microsoft.com/office/drawing/2014/chart" uri="{C3380CC4-5D6E-409C-BE32-E72D297353CC}">
              <c16:uniqueId val="{00000000-30A4-4B0D-9500-0A7AE25F7852}"/>
            </c:ext>
          </c:extLst>
        </c:ser>
        <c:dLbls>
          <c:showLegendKey val="0"/>
          <c:showVal val="0"/>
          <c:showCatName val="0"/>
          <c:showSerName val="0"/>
          <c:showPercent val="0"/>
          <c:showBubbleSize val="0"/>
        </c:dLbls>
        <c:gapWidth val="150"/>
        <c:overlap val="100"/>
        <c:axId val="70486016"/>
        <c:axId val="95041152"/>
      </c:barChart>
      <c:catAx>
        <c:axId val="7048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041152"/>
        <c:crosses val="autoZero"/>
        <c:auto val="1"/>
        <c:lblAlgn val="ctr"/>
        <c:lblOffset val="100"/>
        <c:noMultiLvlLbl val="0"/>
      </c:catAx>
      <c:valAx>
        <c:axId val="95041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7048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0D-447E-8F9F-9079BEB52E80}"/>
            </c:ext>
          </c:extLst>
        </c:ser>
        <c:dLbls>
          <c:showLegendKey val="0"/>
          <c:showVal val="0"/>
          <c:showCatName val="0"/>
          <c:showSerName val="0"/>
          <c:showPercent val="0"/>
          <c:showBubbleSize val="0"/>
        </c:dLbls>
        <c:gapWidth val="150"/>
        <c:overlap val="100"/>
        <c:axId val="129550336"/>
        <c:axId val="129338752"/>
      </c:barChart>
      <c:catAx>
        <c:axId val="12955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338752"/>
        <c:crosses val="autoZero"/>
        <c:auto val="1"/>
        <c:lblAlgn val="ctr"/>
        <c:lblOffset val="100"/>
        <c:noMultiLvlLbl val="0"/>
      </c:catAx>
      <c:valAx>
        <c:axId val="129338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955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399C-4648-99E7-F31C425CAE96}"/>
            </c:ext>
          </c:extLst>
        </c:ser>
        <c:dLbls>
          <c:showLegendKey val="0"/>
          <c:showVal val="0"/>
          <c:showCatName val="0"/>
          <c:showSerName val="0"/>
          <c:showPercent val="0"/>
          <c:showBubbleSize val="0"/>
        </c:dLbls>
        <c:gapWidth val="150"/>
        <c:overlap val="100"/>
        <c:axId val="129551872"/>
        <c:axId val="129340480"/>
      </c:barChart>
      <c:catAx>
        <c:axId val="12955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340480"/>
        <c:crosses val="autoZero"/>
        <c:auto val="1"/>
        <c:lblAlgn val="ctr"/>
        <c:lblOffset val="100"/>
        <c:noMultiLvlLbl val="0"/>
      </c:catAx>
      <c:valAx>
        <c:axId val="129340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955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55BA-4B43-94DA-E4F6EBCB40A3}"/>
            </c:ext>
          </c:extLst>
        </c:ser>
        <c:dLbls>
          <c:showLegendKey val="0"/>
          <c:showVal val="0"/>
          <c:showCatName val="0"/>
          <c:showSerName val="0"/>
          <c:showPercent val="0"/>
          <c:showBubbleSize val="0"/>
        </c:dLbls>
        <c:gapWidth val="150"/>
        <c:overlap val="100"/>
        <c:axId val="130009600"/>
        <c:axId val="129342208"/>
      </c:barChart>
      <c:catAx>
        <c:axId val="130009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342208"/>
        <c:crosses val="autoZero"/>
        <c:auto val="1"/>
        <c:lblAlgn val="ctr"/>
        <c:lblOffset val="100"/>
        <c:noMultiLvlLbl val="0"/>
      </c:catAx>
      <c:valAx>
        <c:axId val="12934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009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9E44-4EB3-BF42-2CABACA8E224}"/>
            </c:ext>
          </c:extLst>
        </c:ser>
        <c:dLbls>
          <c:showLegendKey val="0"/>
          <c:showVal val="0"/>
          <c:showCatName val="0"/>
          <c:showSerName val="0"/>
          <c:showPercent val="0"/>
          <c:showBubbleSize val="0"/>
        </c:dLbls>
        <c:gapWidth val="150"/>
        <c:overlap val="100"/>
        <c:axId val="126775296"/>
        <c:axId val="129884736"/>
      </c:barChart>
      <c:catAx>
        <c:axId val="126775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84736"/>
        <c:crosses val="autoZero"/>
        <c:auto val="1"/>
        <c:lblAlgn val="ctr"/>
        <c:lblOffset val="100"/>
        <c:noMultiLvlLbl val="0"/>
      </c:catAx>
      <c:valAx>
        <c:axId val="129884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5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5'!$G$13</c:f>
              <c:strCache>
                <c:ptCount val="1"/>
                <c:pt idx="0">
                  <c:v>Consumo de energía eléctrica por  empleado (kWh /Nº empleados)</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AB0-4386-8DAD-DAFF08CB73F6}"/>
            </c:ext>
          </c:extLst>
        </c:ser>
        <c:dLbls>
          <c:showLegendKey val="0"/>
          <c:showVal val="0"/>
          <c:showCatName val="0"/>
          <c:showSerName val="0"/>
          <c:showPercent val="0"/>
          <c:showBubbleSize val="0"/>
        </c:dLbls>
        <c:gapWidth val="150"/>
        <c:overlap val="100"/>
        <c:axId val="126775808"/>
        <c:axId val="129886464"/>
      </c:barChart>
      <c:catAx>
        <c:axId val="126775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86464"/>
        <c:crosses val="autoZero"/>
        <c:auto val="1"/>
        <c:lblAlgn val="ctr"/>
        <c:lblOffset val="100"/>
        <c:noMultiLvlLbl val="0"/>
      </c:catAx>
      <c:valAx>
        <c:axId val="129886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5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5'!$H$13</c:f>
              <c:strCache>
                <c:ptCount val="1"/>
                <c:pt idx="0">
                  <c:v>Consumo de energía eléctrica por área física        (kWh/ m2)</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B93-452B-B08E-A770901906B5}"/>
            </c:ext>
          </c:extLst>
        </c:ser>
        <c:dLbls>
          <c:showLegendKey val="0"/>
          <c:showVal val="0"/>
          <c:showCatName val="0"/>
          <c:showSerName val="0"/>
          <c:showPercent val="0"/>
          <c:showBubbleSize val="0"/>
        </c:dLbls>
        <c:gapWidth val="150"/>
        <c:overlap val="100"/>
        <c:axId val="126776320"/>
        <c:axId val="129888192"/>
      </c:barChart>
      <c:catAx>
        <c:axId val="126776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88192"/>
        <c:crosses val="autoZero"/>
        <c:auto val="1"/>
        <c:lblAlgn val="ctr"/>
        <c:lblOffset val="100"/>
        <c:noMultiLvlLbl val="0"/>
      </c:catAx>
      <c:valAx>
        <c:axId val="129888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6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'9-Edificio 5'!$I$13</c:f>
              <c:strCache>
                <c:ptCount val="1"/>
                <c:pt idx="0">
                  <c:v>Kilogramos de dióxido de carbono equivalente          
(kg CO2e)</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86-46D8-9214-1E04B9F44E4B}"/>
            </c:ext>
          </c:extLst>
        </c:ser>
        <c:dLbls>
          <c:showLegendKey val="0"/>
          <c:showVal val="0"/>
          <c:showCatName val="0"/>
          <c:showSerName val="0"/>
          <c:showPercent val="0"/>
          <c:showBubbleSize val="0"/>
        </c:dLbls>
        <c:gapWidth val="150"/>
        <c:overlap val="100"/>
        <c:axId val="130010112"/>
        <c:axId val="129888768"/>
      </c:barChart>
      <c:catAx>
        <c:axId val="130010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88768"/>
        <c:crosses val="autoZero"/>
        <c:auto val="1"/>
        <c:lblAlgn val="ctr"/>
        <c:lblOffset val="100"/>
        <c:noMultiLvlLbl val="0"/>
      </c:catAx>
      <c:valAx>
        <c:axId val="129888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010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4'!$B$12:$B$13</c:f>
              <c:strCache>
                <c:ptCount val="2"/>
                <c:pt idx="0">
                  <c:v>Energía     (kWh)</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4'!$B$14:$B$25</c:f>
              <c:numCache>
                <c:formatCode>General</c:formatCode>
                <c:ptCount val="12"/>
              </c:numCache>
            </c:numRef>
          </c:val>
          <c:extLst>
            <c:ext xmlns:c16="http://schemas.microsoft.com/office/drawing/2014/chart" uri="{C3380CC4-5D6E-409C-BE32-E72D297353CC}">
              <c16:uniqueId val="{00000000-F0C5-487D-B700-208E8E2051B3}"/>
            </c:ext>
          </c:extLst>
        </c:ser>
        <c:dLbls>
          <c:showLegendKey val="0"/>
          <c:showVal val="0"/>
          <c:showCatName val="0"/>
          <c:showSerName val="0"/>
          <c:showPercent val="0"/>
          <c:showBubbleSize val="0"/>
        </c:dLbls>
        <c:gapWidth val="150"/>
        <c:overlap val="100"/>
        <c:axId val="126776832"/>
        <c:axId val="129890496"/>
      </c:barChart>
      <c:catAx>
        <c:axId val="126776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90496"/>
        <c:crosses val="autoZero"/>
        <c:auto val="1"/>
        <c:lblAlgn val="ctr"/>
        <c:lblOffset val="100"/>
        <c:noMultiLvlLbl val="0"/>
      </c:catAx>
      <c:valAx>
        <c:axId val="129890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6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4'!$C$12:$C$13</c:f>
              <c:strCache>
                <c:ptCount val="2"/>
                <c:pt idx="0">
                  <c:v>Demanda máxima       (kW)</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4'!$C$14:$C$25</c:f>
              <c:numCache>
                <c:formatCode>General</c:formatCode>
                <c:ptCount val="12"/>
              </c:numCache>
            </c:numRef>
          </c:val>
          <c:extLst>
            <c:ext xmlns:c16="http://schemas.microsoft.com/office/drawing/2014/chart" uri="{C3380CC4-5D6E-409C-BE32-E72D297353CC}">
              <c16:uniqueId val="{00000000-4848-4CE6-9171-317C30BB4985}"/>
            </c:ext>
          </c:extLst>
        </c:ser>
        <c:dLbls>
          <c:showLegendKey val="0"/>
          <c:showVal val="0"/>
          <c:showCatName val="0"/>
          <c:showSerName val="0"/>
          <c:showPercent val="0"/>
          <c:showBubbleSize val="0"/>
        </c:dLbls>
        <c:gapWidth val="150"/>
        <c:overlap val="100"/>
        <c:axId val="126777344"/>
        <c:axId val="129802240"/>
      </c:barChart>
      <c:catAx>
        <c:axId val="126777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02240"/>
        <c:crosses val="autoZero"/>
        <c:auto val="1"/>
        <c:lblAlgn val="ctr"/>
        <c:lblOffset val="100"/>
        <c:noMultiLvlLbl val="0"/>
      </c:catAx>
      <c:valAx>
        <c:axId val="129802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7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4'!$D$12:$D$13</c:f>
              <c:strCache>
                <c:ptCount val="2"/>
                <c:pt idx="0">
                  <c:v>Importe             (¢)</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4'!$D$14:$D$25</c:f>
              <c:numCache>
                <c:formatCode>"₡"#,##0</c:formatCode>
                <c:ptCount val="12"/>
              </c:numCache>
            </c:numRef>
          </c:val>
          <c:extLst>
            <c:ext xmlns:c16="http://schemas.microsoft.com/office/drawing/2014/chart" uri="{C3380CC4-5D6E-409C-BE32-E72D297353CC}">
              <c16:uniqueId val="{00000000-B60C-4E9B-897B-1C9623D3978D}"/>
            </c:ext>
          </c:extLst>
        </c:ser>
        <c:dLbls>
          <c:showLegendKey val="0"/>
          <c:showVal val="0"/>
          <c:showCatName val="0"/>
          <c:showSerName val="0"/>
          <c:showPercent val="0"/>
          <c:showBubbleSize val="0"/>
        </c:dLbls>
        <c:gapWidth val="150"/>
        <c:overlap val="100"/>
        <c:axId val="126778368"/>
        <c:axId val="129803968"/>
      </c:barChart>
      <c:catAx>
        <c:axId val="126778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03968"/>
        <c:crosses val="autoZero"/>
        <c:auto val="1"/>
        <c:lblAlgn val="ctr"/>
        <c:lblOffset val="100"/>
        <c:noMultiLvlLbl val="0"/>
      </c:catAx>
      <c:valAx>
        <c:axId val="129803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8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D79E-40D9-AF29-BC6172CA8755}"/>
            </c:ext>
          </c:extLst>
        </c:ser>
        <c:dLbls>
          <c:showLegendKey val="0"/>
          <c:showVal val="0"/>
          <c:showCatName val="0"/>
          <c:showSerName val="0"/>
          <c:showPercent val="0"/>
          <c:showBubbleSize val="0"/>
        </c:dLbls>
        <c:gapWidth val="150"/>
        <c:overlap val="100"/>
        <c:axId val="96198656"/>
        <c:axId val="95042880"/>
      </c:barChart>
      <c:catAx>
        <c:axId val="96198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042880"/>
        <c:crosses val="autoZero"/>
        <c:auto val="1"/>
        <c:lblAlgn val="ctr"/>
        <c:lblOffset val="100"/>
        <c:noMultiLvlLbl val="0"/>
      </c:catAx>
      <c:valAx>
        <c:axId val="95042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198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4'!$G$13</c:f>
              <c:strCache>
                <c:ptCount val="1"/>
                <c:pt idx="0">
                  <c:v>Consumo de energía eléctrica por  empleado (kWh /Nº empleados)</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507-4FBA-9245-62EA4EBC15AC}"/>
            </c:ext>
          </c:extLst>
        </c:ser>
        <c:dLbls>
          <c:showLegendKey val="0"/>
          <c:showVal val="0"/>
          <c:showCatName val="0"/>
          <c:showSerName val="0"/>
          <c:showPercent val="0"/>
          <c:showBubbleSize val="0"/>
        </c:dLbls>
        <c:gapWidth val="150"/>
        <c:overlap val="100"/>
        <c:axId val="126778880"/>
        <c:axId val="129805696"/>
      </c:barChart>
      <c:catAx>
        <c:axId val="126778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05696"/>
        <c:crosses val="autoZero"/>
        <c:auto val="1"/>
        <c:lblAlgn val="ctr"/>
        <c:lblOffset val="100"/>
        <c:noMultiLvlLbl val="0"/>
      </c:catAx>
      <c:valAx>
        <c:axId val="129805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26778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4'!$H$13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E1-4810-973A-381A140255DD}"/>
            </c:ext>
          </c:extLst>
        </c:ser>
        <c:dLbls>
          <c:showLegendKey val="0"/>
          <c:showVal val="0"/>
          <c:showCatName val="0"/>
          <c:showSerName val="0"/>
          <c:showPercent val="0"/>
          <c:showBubbleSize val="0"/>
        </c:dLbls>
        <c:gapWidth val="150"/>
        <c:overlap val="100"/>
        <c:axId val="130010624"/>
        <c:axId val="129808000"/>
      </c:barChart>
      <c:catAx>
        <c:axId val="130010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08000"/>
        <c:crosses val="autoZero"/>
        <c:auto val="1"/>
        <c:lblAlgn val="ctr"/>
        <c:lblOffset val="100"/>
        <c:noMultiLvlLbl val="0"/>
      </c:catAx>
      <c:valAx>
        <c:axId val="129808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010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'8-Edificio 4'!$I$13</c:f>
              <c:strCache>
                <c:ptCount val="1"/>
                <c:pt idx="0">
                  <c:v>Kilogramos de dióxido de carbono equivalente          
(kg CO2e)</c:v>
                </c:pt>
              </c:strCache>
            </c:strRef>
          </c:tx>
          <c:invertIfNegative val="0"/>
          <c:cat>
            <c:strRef>
              <c:f>'8-Edificio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4'!$I$14:$I$25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59F-4B07-9F41-391C692C2331}"/>
            </c:ext>
          </c:extLst>
        </c:ser>
        <c:dLbls>
          <c:showLegendKey val="0"/>
          <c:showVal val="0"/>
          <c:showCatName val="0"/>
          <c:showSerName val="0"/>
          <c:showPercent val="0"/>
          <c:showBubbleSize val="0"/>
        </c:dLbls>
        <c:gapWidth val="150"/>
        <c:overlap val="100"/>
        <c:axId val="130883584"/>
        <c:axId val="129809728"/>
      </c:barChart>
      <c:catAx>
        <c:axId val="130883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29809728"/>
        <c:crosses val="autoZero"/>
        <c:auto val="1"/>
        <c:lblAlgn val="ctr"/>
        <c:lblOffset val="100"/>
        <c:noMultiLvlLbl val="0"/>
      </c:catAx>
      <c:valAx>
        <c:axId val="129809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3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3'!$B$12:$B$13</c:f>
              <c:strCache>
                <c:ptCount val="2"/>
                <c:pt idx="0">
                  <c:v>Energía     (kWh)</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3'!$B$14:$B$25</c:f>
              <c:numCache>
                <c:formatCode>General</c:formatCode>
                <c:ptCount val="12"/>
              </c:numCache>
            </c:numRef>
          </c:val>
          <c:extLst>
            <c:ext xmlns:c16="http://schemas.microsoft.com/office/drawing/2014/chart" uri="{C3380CC4-5D6E-409C-BE32-E72D297353CC}">
              <c16:uniqueId val="{00000000-BFDD-4396-B2AD-32B530990B01}"/>
            </c:ext>
          </c:extLst>
        </c:ser>
        <c:dLbls>
          <c:showLegendKey val="0"/>
          <c:showVal val="0"/>
          <c:showCatName val="0"/>
          <c:showSerName val="0"/>
          <c:showPercent val="0"/>
          <c:showBubbleSize val="0"/>
        </c:dLbls>
        <c:gapWidth val="150"/>
        <c:overlap val="100"/>
        <c:axId val="130884096"/>
        <c:axId val="130794048"/>
      </c:barChart>
      <c:catAx>
        <c:axId val="130884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0794048"/>
        <c:crosses val="autoZero"/>
        <c:auto val="1"/>
        <c:lblAlgn val="ctr"/>
        <c:lblOffset val="100"/>
        <c:noMultiLvlLbl val="0"/>
      </c:catAx>
      <c:valAx>
        <c:axId val="1307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4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3'!$C$12:$C$13</c:f>
              <c:strCache>
                <c:ptCount val="2"/>
                <c:pt idx="0">
                  <c:v>Demanda máxima       (kW)</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3'!$C$14:$C$25</c:f>
              <c:numCache>
                <c:formatCode>General</c:formatCode>
                <c:ptCount val="12"/>
              </c:numCache>
            </c:numRef>
          </c:val>
          <c:extLst>
            <c:ext xmlns:c16="http://schemas.microsoft.com/office/drawing/2014/chart" uri="{C3380CC4-5D6E-409C-BE32-E72D297353CC}">
              <c16:uniqueId val="{00000000-D529-4BA3-887C-A38C63E7EC35}"/>
            </c:ext>
          </c:extLst>
        </c:ser>
        <c:dLbls>
          <c:showLegendKey val="0"/>
          <c:showVal val="0"/>
          <c:showCatName val="0"/>
          <c:showSerName val="0"/>
          <c:showPercent val="0"/>
          <c:showBubbleSize val="0"/>
        </c:dLbls>
        <c:gapWidth val="150"/>
        <c:overlap val="100"/>
        <c:axId val="130884608"/>
        <c:axId val="130795776"/>
      </c:barChart>
      <c:catAx>
        <c:axId val="130884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0795776"/>
        <c:crosses val="autoZero"/>
        <c:auto val="1"/>
        <c:lblAlgn val="ctr"/>
        <c:lblOffset val="100"/>
        <c:noMultiLvlLbl val="0"/>
      </c:catAx>
      <c:valAx>
        <c:axId val="1307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4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3'!$D$12:$D$13</c:f>
              <c:strCache>
                <c:ptCount val="2"/>
                <c:pt idx="0">
                  <c:v>Importe             (¢)</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3'!$D$14:$D$25</c:f>
              <c:numCache>
                <c:formatCode>"₡"#,##0</c:formatCode>
                <c:ptCount val="12"/>
              </c:numCache>
            </c:numRef>
          </c:val>
          <c:extLst>
            <c:ext xmlns:c16="http://schemas.microsoft.com/office/drawing/2014/chart" uri="{C3380CC4-5D6E-409C-BE32-E72D297353CC}">
              <c16:uniqueId val="{00000000-7579-46BC-BD2A-6B5A4F071778}"/>
            </c:ext>
          </c:extLst>
        </c:ser>
        <c:dLbls>
          <c:showLegendKey val="0"/>
          <c:showVal val="0"/>
          <c:showCatName val="0"/>
          <c:showSerName val="0"/>
          <c:showPercent val="0"/>
          <c:showBubbleSize val="0"/>
        </c:dLbls>
        <c:gapWidth val="150"/>
        <c:overlap val="100"/>
        <c:axId val="130885120"/>
        <c:axId val="130797504"/>
      </c:barChart>
      <c:catAx>
        <c:axId val="130885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0797504"/>
        <c:crosses val="autoZero"/>
        <c:auto val="1"/>
        <c:lblAlgn val="ctr"/>
        <c:lblOffset val="100"/>
        <c:noMultiLvlLbl val="0"/>
      </c:catAx>
      <c:valAx>
        <c:axId val="130797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5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3'!$G$13</c:f>
              <c:strCache>
                <c:ptCount val="1"/>
                <c:pt idx="0">
                  <c:v>Consumo de energía eléctrica por  empleado (kWh /Nº empleados)</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A4-4DE1-82AA-432E0E10113D}"/>
            </c:ext>
          </c:extLst>
        </c:ser>
        <c:dLbls>
          <c:showLegendKey val="0"/>
          <c:showVal val="0"/>
          <c:showCatName val="0"/>
          <c:showSerName val="0"/>
          <c:showPercent val="0"/>
          <c:showBubbleSize val="0"/>
        </c:dLbls>
        <c:gapWidth val="150"/>
        <c:overlap val="100"/>
        <c:axId val="130886144"/>
        <c:axId val="130799232"/>
      </c:barChart>
      <c:catAx>
        <c:axId val="130886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0799232"/>
        <c:crosses val="autoZero"/>
        <c:auto val="1"/>
        <c:lblAlgn val="ctr"/>
        <c:lblOffset val="100"/>
        <c:noMultiLvlLbl val="0"/>
      </c:catAx>
      <c:valAx>
        <c:axId val="130799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6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3'!$H$13</c:f>
              <c:strCache>
                <c:ptCount val="1"/>
                <c:pt idx="0">
                  <c:v>Consumo de energía eléctrica por área física        (kWh/ m2)</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89-4924-86DC-F804766F2C86}"/>
            </c:ext>
          </c:extLst>
        </c:ser>
        <c:dLbls>
          <c:showLegendKey val="0"/>
          <c:showVal val="0"/>
          <c:showCatName val="0"/>
          <c:showSerName val="0"/>
          <c:showPercent val="0"/>
          <c:showBubbleSize val="0"/>
        </c:dLbls>
        <c:gapWidth val="150"/>
        <c:overlap val="100"/>
        <c:axId val="130886656"/>
        <c:axId val="130800960"/>
      </c:barChart>
      <c:catAx>
        <c:axId val="130886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0800960"/>
        <c:crosses val="autoZero"/>
        <c:auto val="1"/>
        <c:lblAlgn val="ctr"/>
        <c:lblOffset val="100"/>
        <c:noMultiLvlLbl val="0"/>
      </c:catAx>
      <c:valAx>
        <c:axId val="130800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6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'7-Edificio 3'!$I$13</c:f>
              <c:strCache>
                <c:ptCount val="1"/>
                <c:pt idx="0">
                  <c:v>Kilogramos de dióxido de carbono equivalente          
(kg CO2e)</c:v>
                </c:pt>
              </c:strCache>
            </c:strRef>
          </c:tx>
          <c:invertIfNegative val="0"/>
          <c:cat>
            <c:strRef>
              <c:f>'7-Edificio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3'!$I$14:$I$25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24D-42E0-8022-DEDA8D98A540}"/>
            </c:ext>
          </c:extLst>
        </c:ser>
        <c:dLbls>
          <c:showLegendKey val="0"/>
          <c:showVal val="0"/>
          <c:showCatName val="0"/>
          <c:showSerName val="0"/>
          <c:showPercent val="0"/>
          <c:showBubbleSize val="0"/>
        </c:dLbls>
        <c:gapWidth val="150"/>
        <c:overlap val="100"/>
        <c:axId val="130887168"/>
        <c:axId val="131089536"/>
      </c:barChart>
      <c:catAx>
        <c:axId val="130887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089536"/>
        <c:crosses val="autoZero"/>
        <c:auto val="1"/>
        <c:lblAlgn val="ctr"/>
        <c:lblOffset val="100"/>
        <c:noMultiLvlLbl val="0"/>
      </c:catAx>
      <c:valAx>
        <c:axId val="131089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887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2'!$B$12</c:f>
              <c:strCache>
                <c:ptCount val="1"/>
                <c:pt idx="0">
                  <c:v>Energía     (kWh)</c:v>
                </c:pt>
              </c:strCache>
            </c:strRef>
          </c:tx>
          <c:invertIfNegative val="0"/>
          <c:cat>
            <c:strRef>
              <c:f>'6-Edificio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'6-Edificio 2'!$B$13:$B$25</c:f>
              <c:numCache>
                <c:formatCode>General</c:formatCode>
                <c:ptCount val="13"/>
              </c:numCache>
            </c:numRef>
          </c:val>
          <c:extLst>
            <c:ext xmlns:c16="http://schemas.microsoft.com/office/drawing/2014/chart" uri="{C3380CC4-5D6E-409C-BE32-E72D297353CC}">
              <c16:uniqueId val="{00000000-53CF-4B6C-8894-AE119E4A62E2}"/>
            </c:ext>
          </c:extLst>
        </c:ser>
        <c:dLbls>
          <c:showLegendKey val="0"/>
          <c:showVal val="0"/>
          <c:showCatName val="0"/>
          <c:showSerName val="0"/>
          <c:showPercent val="0"/>
          <c:showBubbleSize val="0"/>
        </c:dLbls>
        <c:gapWidth val="150"/>
        <c:overlap val="100"/>
        <c:axId val="119291904"/>
        <c:axId val="131091264"/>
      </c:barChart>
      <c:catAx>
        <c:axId val="119291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091264"/>
        <c:crosses val="autoZero"/>
        <c:auto val="1"/>
        <c:lblAlgn val="ctr"/>
        <c:lblOffset val="100"/>
        <c:noMultiLvlLbl val="0"/>
      </c:catAx>
      <c:valAx>
        <c:axId val="131091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9291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CD7E-4405-BDB1-83132D39D638}"/>
            </c:ext>
          </c:extLst>
        </c:ser>
        <c:dLbls>
          <c:showLegendKey val="0"/>
          <c:showVal val="0"/>
          <c:showCatName val="0"/>
          <c:showSerName val="0"/>
          <c:showPercent val="0"/>
          <c:showBubbleSize val="0"/>
        </c:dLbls>
        <c:gapWidth val="150"/>
        <c:overlap val="100"/>
        <c:axId val="96199680"/>
        <c:axId val="95134848"/>
      </c:barChart>
      <c:catAx>
        <c:axId val="96199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134848"/>
        <c:crosses val="autoZero"/>
        <c:auto val="1"/>
        <c:lblAlgn val="ctr"/>
        <c:lblOffset val="100"/>
        <c:noMultiLvlLbl val="0"/>
      </c:catAx>
      <c:valAx>
        <c:axId val="951348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199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'5-Edificio 1'!$C$12:$C$13</c:f>
              <c:strCache>
                <c:ptCount val="2"/>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#,##0</c:formatCode>
                <c:ptCount val="12"/>
                <c:pt idx="0">
                  <c:v>700848</c:v>
                </c:pt>
                <c:pt idx="1">
                  <c:v>765984</c:v>
                </c:pt>
                <c:pt idx="2">
                  <c:v>728448</c:v>
                </c:pt>
                <c:pt idx="3">
                  <c:v>653020</c:v>
                </c:pt>
                <c:pt idx="4">
                  <c:v>708250</c:v>
                </c:pt>
                <c:pt idx="5" formatCode="General">
                  <c:v>0</c:v>
                </c:pt>
                <c:pt idx="6" formatCode="General">
                  <c:v>0</c:v>
                </c:pt>
                <c:pt idx="7">
                  <c:v>727632</c:v>
                </c:pt>
                <c:pt idx="8">
                  <c:v>719232</c:v>
                </c:pt>
                <c:pt idx="9">
                  <c:v>720096</c:v>
                </c:pt>
                <c:pt idx="10">
                  <c:v>769872</c:v>
                </c:pt>
                <c:pt idx="11">
                  <c:v>711072</c:v>
                </c:pt>
              </c:numCache>
            </c:numRef>
          </c:val>
          <c:extLst>
            <c:ext xmlns:c16="http://schemas.microsoft.com/office/drawing/2014/chart" uri="{C3380CC4-5D6E-409C-BE32-E72D297353CC}">
              <c16:uniqueId val="{00000000-9C64-46D7-9732-AFEDFDCB7993}"/>
            </c:ext>
          </c:extLst>
        </c:ser>
        <c:dLbls>
          <c:showLegendKey val="0"/>
          <c:showVal val="0"/>
          <c:showCatName val="0"/>
          <c:showSerName val="0"/>
          <c:showPercent val="0"/>
          <c:showBubbleSize val="0"/>
        </c:dLbls>
        <c:gapWidth val="150"/>
        <c:overlap val="100"/>
        <c:axId val="131432448"/>
        <c:axId val="131092992"/>
      </c:barChart>
      <c:catAx>
        <c:axId val="13143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092992"/>
        <c:crosses val="autoZero"/>
        <c:auto val="1"/>
        <c:lblAlgn val="ctr"/>
        <c:lblOffset val="100"/>
        <c:noMultiLvlLbl val="0"/>
      </c:catAx>
      <c:valAx>
        <c:axId val="13109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C56A-4D54-9E90-07CAC13CE33B}"/>
            </c:ext>
          </c:extLst>
        </c:ser>
        <c:dLbls>
          <c:showLegendKey val="0"/>
          <c:showVal val="0"/>
          <c:showCatName val="0"/>
          <c:showSerName val="0"/>
          <c:showPercent val="0"/>
          <c:showBubbleSize val="0"/>
        </c:dLbls>
        <c:gapWidth val="150"/>
        <c:overlap val="100"/>
        <c:axId val="131432960"/>
        <c:axId val="131094720"/>
      </c:barChart>
      <c:catAx>
        <c:axId val="131432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094720"/>
        <c:crosses val="autoZero"/>
        <c:auto val="1"/>
        <c:lblAlgn val="ctr"/>
        <c:lblOffset val="100"/>
        <c:noMultiLvlLbl val="0"/>
      </c:catAx>
      <c:valAx>
        <c:axId val="131094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2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2'!$G$13</c:f>
              <c:strCache>
                <c:ptCount val="1"/>
                <c:pt idx="0">
                  <c:v>Consumo de energía eléctrica por  empleado (kWh /Nº empleados)</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DBE-49BA-B3D3-5124CC2F6DA1}"/>
            </c:ext>
          </c:extLst>
        </c:ser>
        <c:dLbls>
          <c:showLegendKey val="0"/>
          <c:showVal val="0"/>
          <c:showCatName val="0"/>
          <c:showSerName val="0"/>
          <c:showPercent val="0"/>
          <c:showBubbleSize val="0"/>
        </c:dLbls>
        <c:gapWidth val="150"/>
        <c:overlap val="100"/>
        <c:axId val="131433472"/>
        <c:axId val="131563520"/>
      </c:barChart>
      <c:catAx>
        <c:axId val="13143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563520"/>
        <c:crosses val="autoZero"/>
        <c:auto val="1"/>
        <c:lblAlgn val="ctr"/>
        <c:lblOffset val="100"/>
        <c:noMultiLvlLbl val="0"/>
      </c:catAx>
      <c:valAx>
        <c:axId val="131563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2'!$H$13</c:f>
              <c:strCache>
                <c:ptCount val="1"/>
                <c:pt idx="0">
                  <c:v>Consumo de energía eléctrica por área física        (kWh/ m2)</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E5-4E4A-BDA4-B4A27D92581C}"/>
            </c:ext>
          </c:extLst>
        </c:ser>
        <c:dLbls>
          <c:showLegendKey val="0"/>
          <c:showVal val="0"/>
          <c:showCatName val="0"/>
          <c:showSerName val="0"/>
          <c:showPercent val="0"/>
          <c:showBubbleSize val="0"/>
        </c:dLbls>
        <c:gapWidth val="150"/>
        <c:overlap val="100"/>
        <c:axId val="96199168"/>
        <c:axId val="131565248"/>
      </c:barChart>
      <c:catAx>
        <c:axId val="96199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565248"/>
        <c:crosses val="autoZero"/>
        <c:auto val="1"/>
        <c:lblAlgn val="ctr"/>
        <c:lblOffset val="100"/>
        <c:noMultiLvlLbl val="0"/>
      </c:catAx>
      <c:valAx>
        <c:axId val="131565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96199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(tCO2e)</a:t>
            </a:r>
          </a:p>
        </c:rich>
      </c:tx>
      <c:overlay val="0"/>
    </c:title>
    <c:autoTitleDeleted val="0"/>
    <c:plotArea>
      <c:layout/>
      <c:barChart>
        <c:barDir val="col"/>
        <c:grouping val="stacked"/>
        <c:varyColors val="0"/>
        <c:ser>
          <c:idx val="0"/>
          <c:order val="0"/>
          <c:tx>
            <c:strRef>
              <c:f>'6-Edificio 2'!$I$13</c:f>
              <c:strCache>
                <c:ptCount val="1"/>
                <c:pt idx="0">
                  <c:v>Kilogramos de dióxido de carbono equivalente          
(kg CO2e)</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41-4D0A-A0A0-C36E3A0D84D7}"/>
            </c:ext>
          </c:extLst>
        </c:ser>
        <c:dLbls>
          <c:showLegendKey val="0"/>
          <c:showVal val="0"/>
          <c:showCatName val="0"/>
          <c:showSerName val="0"/>
          <c:showPercent val="0"/>
          <c:showBubbleSize val="0"/>
        </c:dLbls>
        <c:gapWidth val="150"/>
        <c:overlap val="100"/>
        <c:axId val="131433984"/>
        <c:axId val="131566976"/>
      </c:barChart>
      <c:catAx>
        <c:axId val="131433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566976"/>
        <c:crosses val="autoZero"/>
        <c:auto val="1"/>
        <c:lblAlgn val="ctr"/>
        <c:lblOffset val="100"/>
        <c:noMultiLvlLbl val="0"/>
      </c:catAx>
      <c:valAx>
        <c:axId val="131566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3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oddFooter>&amp;Z&amp;A&amp;C&amp;F&amp;D&amp;P</c:oddFooter>
    </c:headerFooter>
    <c:pageMargins b="0.74803149606299579" l="0.70866141732283883" r="0.70866141732283883" t="0.74803149606299579" header="0.31496062992126328" footer="0.31496062992126328"/>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9BA8-483B-BC1C-68BA28CDC4AD}"/>
            </c:ext>
          </c:extLst>
        </c:ser>
        <c:dLbls>
          <c:showLegendKey val="0"/>
          <c:showVal val="0"/>
          <c:showCatName val="0"/>
          <c:showSerName val="0"/>
          <c:showPercent val="0"/>
          <c:showBubbleSize val="0"/>
        </c:dLbls>
        <c:gapWidth val="150"/>
        <c:overlap val="100"/>
        <c:axId val="131434496"/>
        <c:axId val="131568704"/>
      </c:barChart>
      <c:catAx>
        <c:axId val="1314344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568704"/>
        <c:crosses val="autoZero"/>
        <c:auto val="1"/>
        <c:lblAlgn val="ctr"/>
        <c:lblOffset val="100"/>
        <c:noMultiLvlLbl val="0"/>
      </c:catAx>
      <c:valAx>
        <c:axId val="131568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44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66" l="0.70000000000000062" r="0.70000000000000062" t="0.75000000000000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296B-4477-A6A1-5ACEE0C0A4A2}"/>
            </c:ext>
          </c:extLst>
        </c:ser>
        <c:dLbls>
          <c:showLegendKey val="0"/>
          <c:showVal val="0"/>
          <c:showCatName val="0"/>
          <c:showSerName val="0"/>
          <c:showPercent val="0"/>
          <c:showBubbleSize val="0"/>
        </c:dLbls>
        <c:gapWidth val="150"/>
        <c:overlap val="100"/>
        <c:axId val="131435008"/>
        <c:axId val="131570432"/>
      </c:barChart>
      <c:catAx>
        <c:axId val="131435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570432"/>
        <c:crosses val="autoZero"/>
        <c:auto val="1"/>
        <c:lblAlgn val="ctr"/>
        <c:lblOffset val="100"/>
        <c:noMultiLvlLbl val="0"/>
      </c:catAx>
      <c:valAx>
        <c:axId val="131570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435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389" l="0.70000000000000062" r="0.70000000000000062" t="0.750000000000003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E78C-40AD-8A8E-DA884A10809E}"/>
            </c:ext>
          </c:extLst>
        </c:ser>
        <c:dLbls>
          <c:showLegendKey val="0"/>
          <c:showVal val="0"/>
          <c:showCatName val="0"/>
          <c:showSerName val="0"/>
          <c:showPercent val="0"/>
          <c:showBubbleSize val="0"/>
        </c:dLbls>
        <c:gapWidth val="150"/>
        <c:overlap val="100"/>
        <c:axId val="131354624"/>
        <c:axId val="131801664"/>
      </c:barChart>
      <c:catAx>
        <c:axId val="131354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01664"/>
        <c:crosses val="autoZero"/>
        <c:auto val="1"/>
        <c:lblAlgn val="ctr"/>
        <c:lblOffset val="100"/>
        <c:noMultiLvlLbl val="0"/>
      </c:catAx>
      <c:valAx>
        <c:axId val="131801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354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5AF-4C16-8864-A8E4AB58F183}"/>
            </c:ext>
          </c:extLst>
        </c:ser>
        <c:dLbls>
          <c:showLegendKey val="0"/>
          <c:showVal val="0"/>
          <c:showCatName val="0"/>
          <c:showSerName val="0"/>
          <c:showPercent val="0"/>
          <c:showBubbleSize val="0"/>
        </c:dLbls>
        <c:gapWidth val="150"/>
        <c:overlap val="100"/>
        <c:axId val="131356160"/>
        <c:axId val="131803968"/>
      </c:barChart>
      <c:catAx>
        <c:axId val="13135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03968"/>
        <c:crosses val="autoZero"/>
        <c:auto val="1"/>
        <c:lblAlgn val="ctr"/>
        <c:lblOffset val="100"/>
        <c:noMultiLvlLbl val="0"/>
      </c:catAx>
      <c:valAx>
        <c:axId val="131803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35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4D8-4D01-A31B-4B0CF497653D}"/>
            </c:ext>
          </c:extLst>
        </c:ser>
        <c:dLbls>
          <c:showLegendKey val="0"/>
          <c:showVal val="0"/>
          <c:showCatName val="0"/>
          <c:showSerName val="0"/>
          <c:showPercent val="0"/>
          <c:showBubbleSize val="0"/>
        </c:dLbls>
        <c:gapWidth val="150"/>
        <c:overlap val="100"/>
        <c:axId val="131356672"/>
        <c:axId val="131805696"/>
      </c:barChart>
      <c:catAx>
        <c:axId val="131356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05696"/>
        <c:crosses val="autoZero"/>
        <c:auto val="1"/>
        <c:lblAlgn val="ctr"/>
        <c:lblOffset val="100"/>
        <c:noMultiLvlLbl val="0"/>
      </c:catAx>
      <c:valAx>
        <c:axId val="131805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356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2'!$D$12:$D$13</c:f>
              <c:strCache>
                <c:ptCount val="2"/>
                <c:pt idx="0">
                  <c:v>Importe             (¢)</c:v>
                </c:pt>
              </c:strCache>
            </c:strRef>
          </c:tx>
          <c:invertIfNegative val="0"/>
          <c:cat>
            <c:strRef>
              <c:f>'6-Edificio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2'!$D$14:$D$25</c:f>
              <c:numCache>
                <c:formatCode>"₡"#,##0</c:formatCode>
                <c:ptCount val="12"/>
              </c:numCache>
            </c:numRef>
          </c:val>
          <c:extLst>
            <c:ext xmlns:c16="http://schemas.microsoft.com/office/drawing/2014/chart" uri="{C3380CC4-5D6E-409C-BE32-E72D297353CC}">
              <c16:uniqueId val="{00000000-14CF-4869-937F-AD98541E840A}"/>
            </c:ext>
          </c:extLst>
        </c:ser>
        <c:dLbls>
          <c:showLegendKey val="0"/>
          <c:showVal val="0"/>
          <c:showCatName val="0"/>
          <c:showSerName val="0"/>
          <c:showPercent val="0"/>
          <c:showBubbleSize val="0"/>
        </c:dLbls>
        <c:gapWidth val="150"/>
        <c:overlap val="100"/>
        <c:axId val="118156288"/>
        <c:axId val="95136576"/>
      </c:barChart>
      <c:catAx>
        <c:axId val="11815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95136576"/>
        <c:crosses val="autoZero"/>
        <c:auto val="1"/>
        <c:lblAlgn val="ctr"/>
        <c:lblOffset val="100"/>
        <c:noMultiLvlLbl val="0"/>
      </c:catAx>
      <c:valAx>
        <c:axId val="95136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1815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61D-4534-BEEF-315F953865CC}"/>
            </c:ext>
          </c:extLst>
        </c:ser>
        <c:dLbls>
          <c:showLegendKey val="0"/>
          <c:showVal val="0"/>
          <c:showCatName val="0"/>
          <c:showSerName val="0"/>
          <c:showPercent val="0"/>
          <c:showBubbleSize val="0"/>
        </c:dLbls>
        <c:gapWidth val="150"/>
        <c:overlap val="100"/>
        <c:axId val="131357184"/>
        <c:axId val="131807424"/>
      </c:barChart>
      <c:catAx>
        <c:axId val="131357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07424"/>
        <c:crosses val="autoZero"/>
        <c:auto val="1"/>
        <c:lblAlgn val="ctr"/>
        <c:lblOffset val="100"/>
        <c:noMultiLvlLbl val="0"/>
      </c:catAx>
      <c:valAx>
        <c:axId val="131807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357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6'!$B$12:$B$13</c:f>
              <c:strCache>
                <c:ptCount val="2"/>
                <c:pt idx="0">
                  <c:v>Energía     (kWh)</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6'!$B$14:$B$25</c:f>
              <c:numCache>
                <c:formatCode>General</c:formatCode>
                <c:ptCount val="12"/>
              </c:numCache>
            </c:numRef>
          </c:val>
          <c:extLst>
            <c:ext xmlns:c16="http://schemas.microsoft.com/office/drawing/2014/chart" uri="{C3380CC4-5D6E-409C-BE32-E72D297353CC}">
              <c16:uniqueId val="{00000000-F409-473D-9D74-236AE8E2F79B}"/>
            </c:ext>
          </c:extLst>
        </c:ser>
        <c:dLbls>
          <c:showLegendKey val="0"/>
          <c:showVal val="0"/>
          <c:showCatName val="0"/>
          <c:showSerName val="0"/>
          <c:showPercent val="0"/>
          <c:showBubbleSize val="0"/>
        </c:dLbls>
        <c:gapWidth val="150"/>
        <c:overlap val="100"/>
        <c:axId val="131358208"/>
        <c:axId val="131858432"/>
      </c:barChart>
      <c:catAx>
        <c:axId val="131358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58432"/>
        <c:crosses val="autoZero"/>
        <c:auto val="1"/>
        <c:lblAlgn val="ctr"/>
        <c:lblOffset val="100"/>
        <c:noMultiLvlLbl val="0"/>
      </c:catAx>
      <c:valAx>
        <c:axId val="13185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1358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6'!$C$12:$C$13</c:f>
              <c:strCache>
                <c:ptCount val="2"/>
                <c:pt idx="0">
                  <c:v>Demanda máxima       (kW)</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6'!$C$14:$C$25</c:f>
              <c:numCache>
                <c:formatCode>General</c:formatCode>
                <c:ptCount val="12"/>
              </c:numCache>
            </c:numRef>
          </c:val>
          <c:extLst>
            <c:ext xmlns:c16="http://schemas.microsoft.com/office/drawing/2014/chart" uri="{C3380CC4-5D6E-409C-BE32-E72D297353CC}">
              <c16:uniqueId val="{00000000-5D2B-4B07-94BD-05E7CDACBC8E}"/>
            </c:ext>
          </c:extLst>
        </c:ser>
        <c:dLbls>
          <c:showLegendKey val="0"/>
          <c:showVal val="0"/>
          <c:showCatName val="0"/>
          <c:showSerName val="0"/>
          <c:showPercent val="0"/>
          <c:showBubbleSize val="0"/>
        </c:dLbls>
        <c:gapWidth val="150"/>
        <c:overlap val="100"/>
        <c:axId val="130207744"/>
        <c:axId val="131860160"/>
      </c:barChart>
      <c:catAx>
        <c:axId val="130207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60160"/>
        <c:crosses val="autoZero"/>
        <c:auto val="1"/>
        <c:lblAlgn val="ctr"/>
        <c:lblOffset val="100"/>
        <c:noMultiLvlLbl val="0"/>
      </c:catAx>
      <c:valAx>
        <c:axId val="131860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07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6'!$D$12:$D$13</c:f>
              <c:strCache>
                <c:ptCount val="2"/>
                <c:pt idx="0">
                  <c:v>Importe             (¢)</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6'!$D$14:$D$25</c:f>
              <c:numCache>
                <c:formatCode>"₡"#,##0</c:formatCode>
                <c:ptCount val="12"/>
              </c:numCache>
            </c:numRef>
          </c:val>
          <c:extLst>
            <c:ext xmlns:c16="http://schemas.microsoft.com/office/drawing/2014/chart" uri="{C3380CC4-5D6E-409C-BE32-E72D297353CC}">
              <c16:uniqueId val="{00000000-BE4D-489B-98EE-C5B424FBEC16}"/>
            </c:ext>
          </c:extLst>
        </c:ser>
        <c:dLbls>
          <c:showLegendKey val="0"/>
          <c:showVal val="0"/>
          <c:showCatName val="0"/>
          <c:showSerName val="0"/>
          <c:showPercent val="0"/>
          <c:showBubbleSize val="0"/>
        </c:dLbls>
        <c:gapWidth val="150"/>
        <c:overlap val="100"/>
        <c:axId val="130208256"/>
        <c:axId val="131861888"/>
      </c:barChart>
      <c:catAx>
        <c:axId val="130208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61888"/>
        <c:crosses val="autoZero"/>
        <c:auto val="1"/>
        <c:lblAlgn val="ctr"/>
        <c:lblOffset val="100"/>
        <c:noMultiLvlLbl val="0"/>
      </c:catAx>
      <c:valAx>
        <c:axId val="131861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08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6'!$G$13</c:f>
              <c:strCache>
                <c:ptCount val="1"/>
                <c:pt idx="0">
                  <c:v>Consumo de energía eléctrica por  empleado (kWh /Nº empleados)</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DB-4449-8673-EFA339D87577}"/>
            </c:ext>
          </c:extLst>
        </c:ser>
        <c:dLbls>
          <c:showLegendKey val="0"/>
          <c:showVal val="0"/>
          <c:showCatName val="0"/>
          <c:showSerName val="0"/>
          <c:showPercent val="0"/>
          <c:showBubbleSize val="0"/>
        </c:dLbls>
        <c:gapWidth val="150"/>
        <c:overlap val="100"/>
        <c:axId val="130208768"/>
        <c:axId val="131863616"/>
      </c:barChart>
      <c:catAx>
        <c:axId val="130208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63616"/>
        <c:crosses val="autoZero"/>
        <c:auto val="1"/>
        <c:lblAlgn val="ctr"/>
        <c:lblOffset val="100"/>
        <c:noMultiLvlLbl val="0"/>
      </c:catAx>
      <c:valAx>
        <c:axId val="131863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08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6'!$H$13</c:f>
              <c:strCache>
                <c:ptCount val="1"/>
                <c:pt idx="0">
                  <c:v>Consumo de energía eléctrica por área física        (kWh/ m2)</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762-42E4-819D-895C3FCCDDEF}"/>
            </c:ext>
          </c:extLst>
        </c:ser>
        <c:dLbls>
          <c:showLegendKey val="0"/>
          <c:showVal val="0"/>
          <c:showCatName val="0"/>
          <c:showSerName val="0"/>
          <c:showPercent val="0"/>
          <c:showBubbleSize val="0"/>
        </c:dLbls>
        <c:gapWidth val="150"/>
        <c:overlap val="100"/>
        <c:axId val="132299776"/>
        <c:axId val="131865344"/>
      </c:barChart>
      <c:catAx>
        <c:axId val="132299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1865344"/>
        <c:crosses val="autoZero"/>
        <c:auto val="1"/>
        <c:lblAlgn val="ctr"/>
        <c:lblOffset val="100"/>
        <c:noMultiLvlLbl val="0"/>
      </c:catAx>
      <c:valAx>
        <c:axId val="131865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2299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(tCO2e)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'10-edificio 6'!$I$13</c:f>
              <c:strCache>
                <c:ptCount val="1"/>
                <c:pt idx="0">
                  <c:v>Kilogramos de dióxido de carbono equivalente          
(kg CO2e)</c:v>
                </c:pt>
              </c:strCache>
            </c:strRef>
          </c:tx>
          <c:invertIfNegative val="0"/>
          <c:cat>
            <c:strRef>
              <c:f>'10-edificio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6'!$I$14:$I$25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4F-4C19-A197-22D8E048622F}"/>
            </c:ext>
          </c:extLst>
        </c:ser>
        <c:dLbls>
          <c:showLegendKey val="0"/>
          <c:showVal val="0"/>
          <c:showCatName val="0"/>
          <c:showSerName val="0"/>
          <c:showPercent val="0"/>
          <c:showBubbleSize val="0"/>
        </c:dLbls>
        <c:gapWidth val="150"/>
        <c:overlap val="100"/>
        <c:axId val="130209280"/>
        <c:axId val="132039232"/>
      </c:barChart>
      <c:catAx>
        <c:axId val="130209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039232"/>
        <c:crosses val="autoZero"/>
        <c:auto val="1"/>
        <c:lblAlgn val="ctr"/>
        <c:lblOffset val="100"/>
        <c:noMultiLvlLbl val="0"/>
      </c:catAx>
      <c:valAx>
        <c:axId val="132039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tCO2e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09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522" l="0.70000000000000062" r="0.70000000000000062" t="0.75000000000000522"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5'!$B$12:$B$13</c:f>
              <c:strCache>
                <c:ptCount val="2"/>
                <c:pt idx="0">
                  <c:v>Energía     (kWh)</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5'!$B$14:$B$25</c:f>
              <c:numCache>
                <c:formatCode>General</c:formatCode>
                <c:ptCount val="12"/>
              </c:numCache>
            </c:numRef>
          </c:val>
          <c:extLst>
            <c:ext xmlns:c16="http://schemas.microsoft.com/office/drawing/2014/chart" uri="{C3380CC4-5D6E-409C-BE32-E72D297353CC}">
              <c16:uniqueId val="{00000000-3AD3-40B6-AE69-C077EE0AE1C9}"/>
            </c:ext>
          </c:extLst>
        </c:ser>
        <c:dLbls>
          <c:showLegendKey val="0"/>
          <c:showVal val="0"/>
          <c:showCatName val="0"/>
          <c:showSerName val="0"/>
          <c:showPercent val="0"/>
          <c:showBubbleSize val="0"/>
        </c:dLbls>
        <c:gapWidth val="150"/>
        <c:overlap val="100"/>
        <c:axId val="130209792"/>
        <c:axId val="132040960"/>
      </c:barChart>
      <c:catAx>
        <c:axId val="130209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040960"/>
        <c:crosses val="autoZero"/>
        <c:auto val="1"/>
        <c:lblAlgn val="ctr"/>
        <c:lblOffset val="100"/>
        <c:noMultiLvlLbl val="0"/>
      </c:catAx>
      <c:valAx>
        <c:axId val="132040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09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5'!$C$12:$C$13</c:f>
              <c:strCache>
                <c:ptCount val="2"/>
                <c:pt idx="0">
                  <c:v>Demanda máxima       (kW)</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5'!$C$14:$C$25</c:f>
              <c:numCache>
                <c:formatCode>General</c:formatCode>
                <c:ptCount val="12"/>
              </c:numCache>
            </c:numRef>
          </c:val>
          <c:extLst>
            <c:ext xmlns:c16="http://schemas.microsoft.com/office/drawing/2014/chart" uri="{C3380CC4-5D6E-409C-BE32-E72D297353CC}">
              <c16:uniqueId val="{00000000-AC90-452B-9857-5A0FB7D870FC}"/>
            </c:ext>
          </c:extLst>
        </c:ser>
        <c:dLbls>
          <c:showLegendKey val="0"/>
          <c:showVal val="0"/>
          <c:showCatName val="0"/>
          <c:showSerName val="0"/>
          <c:showPercent val="0"/>
          <c:showBubbleSize val="0"/>
        </c:dLbls>
        <c:gapWidth val="150"/>
        <c:overlap val="100"/>
        <c:axId val="130210304"/>
        <c:axId val="132042688"/>
      </c:barChart>
      <c:catAx>
        <c:axId val="130210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042688"/>
        <c:crosses val="autoZero"/>
        <c:auto val="1"/>
        <c:lblAlgn val="ctr"/>
        <c:lblOffset val="100"/>
        <c:noMultiLvlLbl val="0"/>
      </c:catAx>
      <c:valAx>
        <c:axId val="132042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10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5'!$D$12:$D$13</c:f>
              <c:strCache>
                <c:ptCount val="2"/>
                <c:pt idx="0">
                  <c:v>Importe             (¢)</c:v>
                </c:pt>
              </c:strCache>
            </c:strRef>
          </c:tx>
          <c:invertIfNegative val="0"/>
          <c:cat>
            <c:strRef>
              <c:f>'9-Edificio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5'!$D$14:$D$25</c:f>
              <c:numCache>
                <c:formatCode>"₡"#,##0</c:formatCode>
                <c:ptCount val="12"/>
              </c:numCache>
            </c:numRef>
          </c:val>
          <c:extLst>
            <c:ext xmlns:c16="http://schemas.microsoft.com/office/drawing/2014/chart" uri="{C3380CC4-5D6E-409C-BE32-E72D297353CC}">
              <c16:uniqueId val="{00000000-D55A-4D24-AEB8-26E7DB8D4CA9}"/>
            </c:ext>
          </c:extLst>
        </c:ser>
        <c:dLbls>
          <c:showLegendKey val="0"/>
          <c:showVal val="0"/>
          <c:showCatName val="0"/>
          <c:showSerName val="0"/>
          <c:showPercent val="0"/>
          <c:showBubbleSize val="0"/>
        </c:dLbls>
        <c:gapWidth val="150"/>
        <c:overlap val="100"/>
        <c:axId val="130211328"/>
        <c:axId val="132044416"/>
      </c:barChart>
      <c:catAx>
        <c:axId val="13021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R"/>
          </a:p>
        </c:txPr>
        <c:crossAx val="132044416"/>
        <c:crosses val="autoZero"/>
        <c:auto val="1"/>
        <c:lblAlgn val="ctr"/>
        <c:lblOffset val="100"/>
        <c:noMultiLvlLbl val="0"/>
      </c:catAx>
      <c:valAx>
        <c:axId val="132044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R"/>
          </a:p>
        </c:txPr>
        <c:crossAx val="13021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R"/>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34.xml"/><Relationship Id="rId13" Type="http://schemas.openxmlformats.org/officeDocument/2006/relationships/chart" Target="../charts/chart139.xml"/><Relationship Id="rId18" Type="http://schemas.openxmlformats.org/officeDocument/2006/relationships/chart" Target="../charts/chart144.xml"/><Relationship Id="rId26" Type="http://schemas.openxmlformats.org/officeDocument/2006/relationships/chart" Target="../charts/chart152.xml"/><Relationship Id="rId39" Type="http://schemas.openxmlformats.org/officeDocument/2006/relationships/chart" Target="../charts/chart165.xml"/><Relationship Id="rId3" Type="http://schemas.openxmlformats.org/officeDocument/2006/relationships/chart" Target="../charts/chart129.xml"/><Relationship Id="rId21" Type="http://schemas.openxmlformats.org/officeDocument/2006/relationships/chart" Target="../charts/chart147.xml"/><Relationship Id="rId34" Type="http://schemas.openxmlformats.org/officeDocument/2006/relationships/chart" Target="../charts/chart160.xml"/><Relationship Id="rId42" Type="http://schemas.openxmlformats.org/officeDocument/2006/relationships/chart" Target="../charts/chart168.xml"/><Relationship Id="rId7" Type="http://schemas.openxmlformats.org/officeDocument/2006/relationships/chart" Target="../charts/chart133.xml"/><Relationship Id="rId12" Type="http://schemas.openxmlformats.org/officeDocument/2006/relationships/chart" Target="../charts/chart138.xml"/><Relationship Id="rId17" Type="http://schemas.openxmlformats.org/officeDocument/2006/relationships/chart" Target="../charts/chart143.xml"/><Relationship Id="rId25" Type="http://schemas.openxmlformats.org/officeDocument/2006/relationships/chart" Target="../charts/chart151.xml"/><Relationship Id="rId33" Type="http://schemas.openxmlformats.org/officeDocument/2006/relationships/chart" Target="../charts/chart159.xml"/><Relationship Id="rId38" Type="http://schemas.openxmlformats.org/officeDocument/2006/relationships/chart" Target="../charts/chart164.xml"/><Relationship Id="rId2" Type="http://schemas.openxmlformats.org/officeDocument/2006/relationships/chart" Target="../charts/chart128.xml"/><Relationship Id="rId16" Type="http://schemas.openxmlformats.org/officeDocument/2006/relationships/chart" Target="../charts/chart142.xml"/><Relationship Id="rId20" Type="http://schemas.openxmlformats.org/officeDocument/2006/relationships/chart" Target="../charts/chart146.xml"/><Relationship Id="rId29" Type="http://schemas.openxmlformats.org/officeDocument/2006/relationships/chart" Target="../charts/chart155.xml"/><Relationship Id="rId41" Type="http://schemas.openxmlformats.org/officeDocument/2006/relationships/chart" Target="../charts/chart167.xml"/><Relationship Id="rId1" Type="http://schemas.openxmlformats.org/officeDocument/2006/relationships/chart" Target="../charts/chart127.xml"/><Relationship Id="rId6" Type="http://schemas.openxmlformats.org/officeDocument/2006/relationships/chart" Target="../charts/chart132.xml"/><Relationship Id="rId11" Type="http://schemas.openxmlformats.org/officeDocument/2006/relationships/chart" Target="../charts/chart137.xml"/><Relationship Id="rId24" Type="http://schemas.openxmlformats.org/officeDocument/2006/relationships/chart" Target="../charts/chart150.xml"/><Relationship Id="rId32" Type="http://schemas.openxmlformats.org/officeDocument/2006/relationships/chart" Target="../charts/chart158.xml"/><Relationship Id="rId37" Type="http://schemas.openxmlformats.org/officeDocument/2006/relationships/chart" Target="../charts/chart163.xml"/><Relationship Id="rId40" Type="http://schemas.openxmlformats.org/officeDocument/2006/relationships/chart" Target="../charts/chart166.xml"/><Relationship Id="rId5" Type="http://schemas.openxmlformats.org/officeDocument/2006/relationships/chart" Target="../charts/chart131.xml"/><Relationship Id="rId15" Type="http://schemas.openxmlformats.org/officeDocument/2006/relationships/chart" Target="../charts/chart141.xml"/><Relationship Id="rId23" Type="http://schemas.openxmlformats.org/officeDocument/2006/relationships/chart" Target="../charts/chart149.xml"/><Relationship Id="rId28" Type="http://schemas.openxmlformats.org/officeDocument/2006/relationships/chart" Target="../charts/chart154.xml"/><Relationship Id="rId36" Type="http://schemas.openxmlformats.org/officeDocument/2006/relationships/chart" Target="../charts/chart162.xml"/><Relationship Id="rId10" Type="http://schemas.openxmlformats.org/officeDocument/2006/relationships/chart" Target="../charts/chart136.xml"/><Relationship Id="rId19" Type="http://schemas.openxmlformats.org/officeDocument/2006/relationships/chart" Target="../charts/chart145.xml"/><Relationship Id="rId31" Type="http://schemas.openxmlformats.org/officeDocument/2006/relationships/chart" Target="../charts/chart157.xml"/><Relationship Id="rId4" Type="http://schemas.openxmlformats.org/officeDocument/2006/relationships/chart" Target="../charts/chart130.xml"/><Relationship Id="rId9" Type="http://schemas.openxmlformats.org/officeDocument/2006/relationships/chart" Target="../charts/chart135.xml"/><Relationship Id="rId14" Type="http://schemas.openxmlformats.org/officeDocument/2006/relationships/chart" Target="../charts/chart140.xml"/><Relationship Id="rId22" Type="http://schemas.openxmlformats.org/officeDocument/2006/relationships/chart" Target="../charts/chart148.xml"/><Relationship Id="rId27" Type="http://schemas.openxmlformats.org/officeDocument/2006/relationships/chart" Target="../charts/chart153.xml"/><Relationship Id="rId30" Type="http://schemas.openxmlformats.org/officeDocument/2006/relationships/chart" Target="../charts/chart156.xml"/><Relationship Id="rId35" Type="http://schemas.openxmlformats.org/officeDocument/2006/relationships/chart" Target="../charts/chart161.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76.xml"/><Relationship Id="rId13" Type="http://schemas.openxmlformats.org/officeDocument/2006/relationships/chart" Target="../charts/chart181.xml"/><Relationship Id="rId18" Type="http://schemas.openxmlformats.org/officeDocument/2006/relationships/chart" Target="../charts/chart186.xml"/><Relationship Id="rId26" Type="http://schemas.openxmlformats.org/officeDocument/2006/relationships/chart" Target="../charts/chart194.xml"/><Relationship Id="rId39" Type="http://schemas.openxmlformats.org/officeDocument/2006/relationships/chart" Target="../charts/chart207.xml"/><Relationship Id="rId3" Type="http://schemas.openxmlformats.org/officeDocument/2006/relationships/chart" Target="../charts/chart171.xml"/><Relationship Id="rId21" Type="http://schemas.openxmlformats.org/officeDocument/2006/relationships/chart" Target="../charts/chart189.xml"/><Relationship Id="rId34" Type="http://schemas.openxmlformats.org/officeDocument/2006/relationships/chart" Target="../charts/chart202.xml"/><Relationship Id="rId42" Type="http://schemas.openxmlformats.org/officeDocument/2006/relationships/chart" Target="../charts/chart210.xml"/><Relationship Id="rId47" Type="http://schemas.openxmlformats.org/officeDocument/2006/relationships/chart" Target="../charts/chart215.xml"/><Relationship Id="rId7" Type="http://schemas.openxmlformats.org/officeDocument/2006/relationships/chart" Target="../charts/chart175.xml"/><Relationship Id="rId12" Type="http://schemas.openxmlformats.org/officeDocument/2006/relationships/chart" Target="../charts/chart180.xml"/><Relationship Id="rId17" Type="http://schemas.openxmlformats.org/officeDocument/2006/relationships/chart" Target="../charts/chart185.xml"/><Relationship Id="rId25" Type="http://schemas.openxmlformats.org/officeDocument/2006/relationships/chart" Target="../charts/chart193.xml"/><Relationship Id="rId33" Type="http://schemas.openxmlformats.org/officeDocument/2006/relationships/chart" Target="../charts/chart201.xml"/><Relationship Id="rId38" Type="http://schemas.openxmlformats.org/officeDocument/2006/relationships/chart" Target="../charts/chart206.xml"/><Relationship Id="rId46" Type="http://schemas.openxmlformats.org/officeDocument/2006/relationships/chart" Target="../charts/chart214.xml"/><Relationship Id="rId2" Type="http://schemas.openxmlformats.org/officeDocument/2006/relationships/chart" Target="../charts/chart170.xml"/><Relationship Id="rId16" Type="http://schemas.openxmlformats.org/officeDocument/2006/relationships/chart" Target="../charts/chart184.xml"/><Relationship Id="rId20" Type="http://schemas.openxmlformats.org/officeDocument/2006/relationships/chart" Target="../charts/chart188.xml"/><Relationship Id="rId29" Type="http://schemas.openxmlformats.org/officeDocument/2006/relationships/chart" Target="../charts/chart197.xml"/><Relationship Id="rId41" Type="http://schemas.openxmlformats.org/officeDocument/2006/relationships/chart" Target="../charts/chart209.xml"/><Relationship Id="rId1" Type="http://schemas.openxmlformats.org/officeDocument/2006/relationships/chart" Target="../charts/chart169.xml"/><Relationship Id="rId6" Type="http://schemas.openxmlformats.org/officeDocument/2006/relationships/chart" Target="../charts/chart174.xml"/><Relationship Id="rId11" Type="http://schemas.openxmlformats.org/officeDocument/2006/relationships/chart" Target="../charts/chart179.xml"/><Relationship Id="rId24" Type="http://schemas.openxmlformats.org/officeDocument/2006/relationships/chart" Target="../charts/chart192.xml"/><Relationship Id="rId32" Type="http://schemas.openxmlformats.org/officeDocument/2006/relationships/chart" Target="../charts/chart200.xml"/><Relationship Id="rId37" Type="http://schemas.openxmlformats.org/officeDocument/2006/relationships/chart" Target="../charts/chart205.xml"/><Relationship Id="rId40" Type="http://schemas.openxmlformats.org/officeDocument/2006/relationships/chart" Target="../charts/chart208.xml"/><Relationship Id="rId45" Type="http://schemas.openxmlformats.org/officeDocument/2006/relationships/chart" Target="../charts/chart213.xml"/><Relationship Id="rId5" Type="http://schemas.openxmlformats.org/officeDocument/2006/relationships/chart" Target="../charts/chart173.xml"/><Relationship Id="rId15" Type="http://schemas.openxmlformats.org/officeDocument/2006/relationships/chart" Target="../charts/chart183.xml"/><Relationship Id="rId23" Type="http://schemas.openxmlformats.org/officeDocument/2006/relationships/chart" Target="../charts/chart191.xml"/><Relationship Id="rId28" Type="http://schemas.openxmlformats.org/officeDocument/2006/relationships/chart" Target="../charts/chart196.xml"/><Relationship Id="rId36" Type="http://schemas.openxmlformats.org/officeDocument/2006/relationships/chart" Target="../charts/chart204.xml"/><Relationship Id="rId10" Type="http://schemas.openxmlformats.org/officeDocument/2006/relationships/chart" Target="../charts/chart178.xml"/><Relationship Id="rId19" Type="http://schemas.openxmlformats.org/officeDocument/2006/relationships/chart" Target="../charts/chart187.xml"/><Relationship Id="rId31" Type="http://schemas.openxmlformats.org/officeDocument/2006/relationships/chart" Target="../charts/chart199.xml"/><Relationship Id="rId44" Type="http://schemas.openxmlformats.org/officeDocument/2006/relationships/chart" Target="../charts/chart212.xml"/><Relationship Id="rId4" Type="http://schemas.openxmlformats.org/officeDocument/2006/relationships/chart" Target="../charts/chart172.xml"/><Relationship Id="rId9" Type="http://schemas.openxmlformats.org/officeDocument/2006/relationships/chart" Target="../charts/chart177.xml"/><Relationship Id="rId14" Type="http://schemas.openxmlformats.org/officeDocument/2006/relationships/chart" Target="../charts/chart182.xml"/><Relationship Id="rId22" Type="http://schemas.openxmlformats.org/officeDocument/2006/relationships/chart" Target="../charts/chart190.xml"/><Relationship Id="rId27" Type="http://schemas.openxmlformats.org/officeDocument/2006/relationships/chart" Target="../charts/chart195.xml"/><Relationship Id="rId30" Type="http://schemas.openxmlformats.org/officeDocument/2006/relationships/chart" Target="../charts/chart198.xml"/><Relationship Id="rId35" Type="http://schemas.openxmlformats.org/officeDocument/2006/relationships/chart" Target="../charts/chart203.xml"/><Relationship Id="rId43" Type="http://schemas.openxmlformats.org/officeDocument/2006/relationships/chart" Target="../charts/chart211.xml"/><Relationship Id="rId48" Type="http://schemas.openxmlformats.org/officeDocument/2006/relationships/chart" Target="../charts/chart216.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229.xml"/><Relationship Id="rId18" Type="http://schemas.openxmlformats.org/officeDocument/2006/relationships/chart" Target="../charts/chart234.xml"/><Relationship Id="rId26" Type="http://schemas.openxmlformats.org/officeDocument/2006/relationships/chart" Target="../charts/chart242.xml"/><Relationship Id="rId39" Type="http://schemas.openxmlformats.org/officeDocument/2006/relationships/chart" Target="../charts/chart255.xml"/><Relationship Id="rId3" Type="http://schemas.openxmlformats.org/officeDocument/2006/relationships/chart" Target="../charts/chart219.xml"/><Relationship Id="rId21" Type="http://schemas.openxmlformats.org/officeDocument/2006/relationships/chart" Target="../charts/chart237.xml"/><Relationship Id="rId34" Type="http://schemas.openxmlformats.org/officeDocument/2006/relationships/chart" Target="../charts/chart250.xml"/><Relationship Id="rId42" Type="http://schemas.openxmlformats.org/officeDocument/2006/relationships/chart" Target="../charts/chart258.xml"/><Relationship Id="rId47" Type="http://schemas.openxmlformats.org/officeDocument/2006/relationships/chart" Target="../charts/chart263.xml"/><Relationship Id="rId50" Type="http://schemas.openxmlformats.org/officeDocument/2006/relationships/chart" Target="../charts/chart266.xml"/><Relationship Id="rId7" Type="http://schemas.openxmlformats.org/officeDocument/2006/relationships/chart" Target="../charts/chart223.xml"/><Relationship Id="rId12" Type="http://schemas.openxmlformats.org/officeDocument/2006/relationships/chart" Target="../charts/chart228.xml"/><Relationship Id="rId17" Type="http://schemas.openxmlformats.org/officeDocument/2006/relationships/chart" Target="../charts/chart233.xml"/><Relationship Id="rId25" Type="http://schemas.openxmlformats.org/officeDocument/2006/relationships/chart" Target="../charts/chart241.xml"/><Relationship Id="rId33" Type="http://schemas.openxmlformats.org/officeDocument/2006/relationships/chart" Target="../charts/chart249.xml"/><Relationship Id="rId38" Type="http://schemas.openxmlformats.org/officeDocument/2006/relationships/chart" Target="../charts/chart254.xml"/><Relationship Id="rId46" Type="http://schemas.openxmlformats.org/officeDocument/2006/relationships/chart" Target="../charts/chart262.xml"/><Relationship Id="rId2" Type="http://schemas.openxmlformats.org/officeDocument/2006/relationships/chart" Target="../charts/chart218.xml"/><Relationship Id="rId16" Type="http://schemas.openxmlformats.org/officeDocument/2006/relationships/chart" Target="../charts/chart232.xml"/><Relationship Id="rId20" Type="http://schemas.openxmlformats.org/officeDocument/2006/relationships/chart" Target="../charts/chart236.xml"/><Relationship Id="rId29" Type="http://schemas.openxmlformats.org/officeDocument/2006/relationships/chart" Target="../charts/chart245.xml"/><Relationship Id="rId41" Type="http://schemas.openxmlformats.org/officeDocument/2006/relationships/chart" Target="../charts/chart257.xml"/><Relationship Id="rId54" Type="http://schemas.openxmlformats.org/officeDocument/2006/relationships/chart" Target="../charts/chart270.xml"/><Relationship Id="rId1" Type="http://schemas.openxmlformats.org/officeDocument/2006/relationships/chart" Target="../charts/chart217.xml"/><Relationship Id="rId6" Type="http://schemas.openxmlformats.org/officeDocument/2006/relationships/chart" Target="../charts/chart222.xml"/><Relationship Id="rId11" Type="http://schemas.openxmlformats.org/officeDocument/2006/relationships/chart" Target="../charts/chart227.xml"/><Relationship Id="rId24" Type="http://schemas.openxmlformats.org/officeDocument/2006/relationships/chart" Target="../charts/chart240.xml"/><Relationship Id="rId32" Type="http://schemas.openxmlformats.org/officeDocument/2006/relationships/chart" Target="../charts/chart248.xml"/><Relationship Id="rId37" Type="http://schemas.openxmlformats.org/officeDocument/2006/relationships/chart" Target="../charts/chart253.xml"/><Relationship Id="rId40" Type="http://schemas.openxmlformats.org/officeDocument/2006/relationships/chart" Target="../charts/chart256.xml"/><Relationship Id="rId45" Type="http://schemas.openxmlformats.org/officeDocument/2006/relationships/chart" Target="../charts/chart261.xml"/><Relationship Id="rId53" Type="http://schemas.openxmlformats.org/officeDocument/2006/relationships/chart" Target="../charts/chart269.xml"/><Relationship Id="rId5" Type="http://schemas.openxmlformats.org/officeDocument/2006/relationships/chart" Target="../charts/chart221.xml"/><Relationship Id="rId15" Type="http://schemas.openxmlformats.org/officeDocument/2006/relationships/chart" Target="../charts/chart231.xml"/><Relationship Id="rId23" Type="http://schemas.openxmlformats.org/officeDocument/2006/relationships/chart" Target="../charts/chart239.xml"/><Relationship Id="rId28" Type="http://schemas.openxmlformats.org/officeDocument/2006/relationships/chart" Target="../charts/chart244.xml"/><Relationship Id="rId36" Type="http://schemas.openxmlformats.org/officeDocument/2006/relationships/chart" Target="../charts/chart252.xml"/><Relationship Id="rId49" Type="http://schemas.openxmlformats.org/officeDocument/2006/relationships/chart" Target="../charts/chart265.xml"/><Relationship Id="rId10" Type="http://schemas.openxmlformats.org/officeDocument/2006/relationships/chart" Target="../charts/chart226.xml"/><Relationship Id="rId19" Type="http://schemas.openxmlformats.org/officeDocument/2006/relationships/chart" Target="../charts/chart235.xml"/><Relationship Id="rId31" Type="http://schemas.openxmlformats.org/officeDocument/2006/relationships/chart" Target="../charts/chart247.xml"/><Relationship Id="rId44" Type="http://schemas.openxmlformats.org/officeDocument/2006/relationships/chart" Target="../charts/chart260.xml"/><Relationship Id="rId52" Type="http://schemas.openxmlformats.org/officeDocument/2006/relationships/chart" Target="../charts/chart268.xml"/><Relationship Id="rId4" Type="http://schemas.openxmlformats.org/officeDocument/2006/relationships/chart" Target="../charts/chart220.xml"/><Relationship Id="rId9" Type="http://schemas.openxmlformats.org/officeDocument/2006/relationships/chart" Target="../charts/chart225.xml"/><Relationship Id="rId14" Type="http://schemas.openxmlformats.org/officeDocument/2006/relationships/chart" Target="../charts/chart230.xml"/><Relationship Id="rId22" Type="http://schemas.openxmlformats.org/officeDocument/2006/relationships/chart" Target="../charts/chart238.xml"/><Relationship Id="rId27" Type="http://schemas.openxmlformats.org/officeDocument/2006/relationships/chart" Target="../charts/chart243.xml"/><Relationship Id="rId30" Type="http://schemas.openxmlformats.org/officeDocument/2006/relationships/chart" Target="../charts/chart246.xml"/><Relationship Id="rId35" Type="http://schemas.openxmlformats.org/officeDocument/2006/relationships/chart" Target="../charts/chart251.xml"/><Relationship Id="rId43" Type="http://schemas.openxmlformats.org/officeDocument/2006/relationships/chart" Target="../charts/chart259.xml"/><Relationship Id="rId48" Type="http://schemas.openxmlformats.org/officeDocument/2006/relationships/chart" Target="../charts/chart264.xml"/><Relationship Id="rId8" Type="http://schemas.openxmlformats.org/officeDocument/2006/relationships/chart" Target="../charts/chart224.xml"/><Relationship Id="rId51" Type="http://schemas.openxmlformats.org/officeDocument/2006/relationships/chart" Target="../charts/chart267.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83.xml"/><Relationship Id="rId18" Type="http://schemas.openxmlformats.org/officeDocument/2006/relationships/chart" Target="../charts/chart288.xml"/><Relationship Id="rId26" Type="http://schemas.openxmlformats.org/officeDocument/2006/relationships/chart" Target="../charts/chart296.xml"/><Relationship Id="rId39" Type="http://schemas.openxmlformats.org/officeDocument/2006/relationships/chart" Target="../charts/chart309.xml"/><Relationship Id="rId21" Type="http://schemas.openxmlformats.org/officeDocument/2006/relationships/chart" Target="../charts/chart291.xml"/><Relationship Id="rId34" Type="http://schemas.openxmlformats.org/officeDocument/2006/relationships/chart" Target="../charts/chart304.xml"/><Relationship Id="rId42" Type="http://schemas.openxmlformats.org/officeDocument/2006/relationships/chart" Target="../charts/chart312.xml"/><Relationship Id="rId47" Type="http://schemas.openxmlformats.org/officeDocument/2006/relationships/chart" Target="../charts/chart317.xml"/><Relationship Id="rId50" Type="http://schemas.openxmlformats.org/officeDocument/2006/relationships/chart" Target="../charts/chart320.xml"/><Relationship Id="rId55" Type="http://schemas.openxmlformats.org/officeDocument/2006/relationships/chart" Target="../charts/chart325.xml"/><Relationship Id="rId7" Type="http://schemas.openxmlformats.org/officeDocument/2006/relationships/chart" Target="../charts/chart277.xml"/><Relationship Id="rId12" Type="http://schemas.openxmlformats.org/officeDocument/2006/relationships/chart" Target="../charts/chart282.xml"/><Relationship Id="rId17" Type="http://schemas.openxmlformats.org/officeDocument/2006/relationships/chart" Target="../charts/chart287.xml"/><Relationship Id="rId25" Type="http://schemas.openxmlformats.org/officeDocument/2006/relationships/chart" Target="../charts/chart295.xml"/><Relationship Id="rId33" Type="http://schemas.openxmlformats.org/officeDocument/2006/relationships/chart" Target="../charts/chart303.xml"/><Relationship Id="rId38" Type="http://schemas.openxmlformats.org/officeDocument/2006/relationships/chart" Target="../charts/chart308.xml"/><Relationship Id="rId46" Type="http://schemas.openxmlformats.org/officeDocument/2006/relationships/chart" Target="../charts/chart316.xml"/><Relationship Id="rId59" Type="http://schemas.openxmlformats.org/officeDocument/2006/relationships/chart" Target="../charts/chart329.xml"/><Relationship Id="rId2" Type="http://schemas.openxmlformats.org/officeDocument/2006/relationships/chart" Target="../charts/chart272.xml"/><Relationship Id="rId16" Type="http://schemas.openxmlformats.org/officeDocument/2006/relationships/chart" Target="../charts/chart286.xml"/><Relationship Id="rId20" Type="http://schemas.openxmlformats.org/officeDocument/2006/relationships/chart" Target="../charts/chart290.xml"/><Relationship Id="rId29" Type="http://schemas.openxmlformats.org/officeDocument/2006/relationships/chart" Target="../charts/chart299.xml"/><Relationship Id="rId41" Type="http://schemas.openxmlformats.org/officeDocument/2006/relationships/chart" Target="../charts/chart311.xml"/><Relationship Id="rId54" Type="http://schemas.openxmlformats.org/officeDocument/2006/relationships/chart" Target="../charts/chart324.xml"/><Relationship Id="rId1" Type="http://schemas.openxmlformats.org/officeDocument/2006/relationships/chart" Target="../charts/chart271.xml"/><Relationship Id="rId6" Type="http://schemas.openxmlformats.org/officeDocument/2006/relationships/chart" Target="../charts/chart276.xml"/><Relationship Id="rId11" Type="http://schemas.openxmlformats.org/officeDocument/2006/relationships/chart" Target="../charts/chart281.xml"/><Relationship Id="rId24" Type="http://schemas.openxmlformats.org/officeDocument/2006/relationships/chart" Target="../charts/chart294.xml"/><Relationship Id="rId32" Type="http://schemas.openxmlformats.org/officeDocument/2006/relationships/chart" Target="../charts/chart302.xml"/><Relationship Id="rId37" Type="http://schemas.openxmlformats.org/officeDocument/2006/relationships/chart" Target="../charts/chart307.xml"/><Relationship Id="rId40" Type="http://schemas.openxmlformats.org/officeDocument/2006/relationships/chart" Target="../charts/chart310.xml"/><Relationship Id="rId45" Type="http://schemas.openxmlformats.org/officeDocument/2006/relationships/chart" Target="../charts/chart315.xml"/><Relationship Id="rId53" Type="http://schemas.openxmlformats.org/officeDocument/2006/relationships/chart" Target="../charts/chart323.xml"/><Relationship Id="rId58" Type="http://schemas.openxmlformats.org/officeDocument/2006/relationships/chart" Target="../charts/chart328.xml"/><Relationship Id="rId5" Type="http://schemas.openxmlformats.org/officeDocument/2006/relationships/chart" Target="../charts/chart275.xml"/><Relationship Id="rId15" Type="http://schemas.openxmlformats.org/officeDocument/2006/relationships/chart" Target="../charts/chart285.xml"/><Relationship Id="rId23" Type="http://schemas.openxmlformats.org/officeDocument/2006/relationships/chart" Target="../charts/chart293.xml"/><Relationship Id="rId28" Type="http://schemas.openxmlformats.org/officeDocument/2006/relationships/chart" Target="../charts/chart298.xml"/><Relationship Id="rId36" Type="http://schemas.openxmlformats.org/officeDocument/2006/relationships/chart" Target="../charts/chart306.xml"/><Relationship Id="rId49" Type="http://schemas.openxmlformats.org/officeDocument/2006/relationships/chart" Target="../charts/chart319.xml"/><Relationship Id="rId57" Type="http://schemas.openxmlformats.org/officeDocument/2006/relationships/chart" Target="../charts/chart327.xml"/><Relationship Id="rId10" Type="http://schemas.openxmlformats.org/officeDocument/2006/relationships/chart" Target="../charts/chart280.xml"/><Relationship Id="rId19" Type="http://schemas.openxmlformats.org/officeDocument/2006/relationships/chart" Target="../charts/chart289.xml"/><Relationship Id="rId31" Type="http://schemas.openxmlformats.org/officeDocument/2006/relationships/chart" Target="../charts/chart301.xml"/><Relationship Id="rId44" Type="http://schemas.openxmlformats.org/officeDocument/2006/relationships/chart" Target="../charts/chart314.xml"/><Relationship Id="rId52" Type="http://schemas.openxmlformats.org/officeDocument/2006/relationships/chart" Target="../charts/chart322.xml"/><Relationship Id="rId60" Type="http://schemas.openxmlformats.org/officeDocument/2006/relationships/chart" Target="../charts/chart330.xml"/><Relationship Id="rId4" Type="http://schemas.openxmlformats.org/officeDocument/2006/relationships/chart" Target="../charts/chart274.xml"/><Relationship Id="rId9" Type="http://schemas.openxmlformats.org/officeDocument/2006/relationships/chart" Target="../charts/chart279.xml"/><Relationship Id="rId14" Type="http://schemas.openxmlformats.org/officeDocument/2006/relationships/chart" Target="../charts/chart284.xml"/><Relationship Id="rId22" Type="http://schemas.openxmlformats.org/officeDocument/2006/relationships/chart" Target="../charts/chart292.xml"/><Relationship Id="rId27" Type="http://schemas.openxmlformats.org/officeDocument/2006/relationships/chart" Target="../charts/chart297.xml"/><Relationship Id="rId30" Type="http://schemas.openxmlformats.org/officeDocument/2006/relationships/chart" Target="../charts/chart300.xml"/><Relationship Id="rId35" Type="http://schemas.openxmlformats.org/officeDocument/2006/relationships/chart" Target="../charts/chart305.xml"/><Relationship Id="rId43" Type="http://schemas.openxmlformats.org/officeDocument/2006/relationships/chart" Target="../charts/chart313.xml"/><Relationship Id="rId48" Type="http://schemas.openxmlformats.org/officeDocument/2006/relationships/chart" Target="../charts/chart318.xml"/><Relationship Id="rId56" Type="http://schemas.openxmlformats.org/officeDocument/2006/relationships/chart" Target="../charts/chart326.xml"/><Relationship Id="rId8" Type="http://schemas.openxmlformats.org/officeDocument/2006/relationships/chart" Target="../charts/chart278.xml"/><Relationship Id="rId51" Type="http://schemas.openxmlformats.org/officeDocument/2006/relationships/chart" Target="../charts/chart321.xml"/><Relationship Id="rId3" Type="http://schemas.openxmlformats.org/officeDocument/2006/relationships/chart" Target="../charts/chart273.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3.xml"/><Relationship Id="rId2" Type="http://schemas.openxmlformats.org/officeDocument/2006/relationships/chart" Target="../charts/chart332.xml"/><Relationship Id="rId1" Type="http://schemas.openxmlformats.org/officeDocument/2006/relationships/chart" Target="../charts/chart331.xml"/><Relationship Id="rId6" Type="http://schemas.openxmlformats.org/officeDocument/2006/relationships/chart" Target="../charts/chart336.xml"/><Relationship Id="rId5" Type="http://schemas.openxmlformats.org/officeDocument/2006/relationships/chart" Target="../charts/chart335.xml"/><Relationship Id="rId4" Type="http://schemas.openxmlformats.org/officeDocument/2006/relationships/chart" Target="../charts/chart3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39.xml"/><Relationship Id="rId2" Type="http://schemas.openxmlformats.org/officeDocument/2006/relationships/chart" Target="../charts/chart338.xml"/><Relationship Id="rId1" Type="http://schemas.openxmlformats.org/officeDocument/2006/relationships/chart" Target="../charts/chart337.xml"/><Relationship Id="rId6" Type="http://schemas.openxmlformats.org/officeDocument/2006/relationships/chart" Target="../charts/chart342.xml"/><Relationship Id="rId5" Type="http://schemas.openxmlformats.org/officeDocument/2006/relationships/chart" Target="../charts/chart341.xml"/><Relationship Id="rId4" Type="http://schemas.openxmlformats.org/officeDocument/2006/relationships/chart" Target="../charts/chart340.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12" Type="http://schemas.openxmlformats.org/officeDocument/2006/relationships/chart" Target="../charts/chart18.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0" Type="http://schemas.openxmlformats.org/officeDocument/2006/relationships/chart" Target="../charts/chart16.xml"/><Relationship Id="rId4" Type="http://schemas.openxmlformats.org/officeDocument/2006/relationships/chart" Target="../charts/chart10.xml"/><Relationship Id="rId9"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 Type="http://schemas.openxmlformats.org/officeDocument/2006/relationships/chart" Target="../charts/chart63.xml"/><Relationship Id="rId21" Type="http://schemas.openxmlformats.org/officeDocument/2006/relationships/chart" Target="../charts/chart81.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10" Type="http://schemas.openxmlformats.org/officeDocument/2006/relationships/chart" Target="../charts/chart70.xml"/><Relationship Id="rId19" Type="http://schemas.openxmlformats.org/officeDocument/2006/relationships/chart" Target="../charts/chart79.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98.xml"/><Relationship Id="rId13" Type="http://schemas.openxmlformats.org/officeDocument/2006/relationships/chart" Target="../charts/chart103.xml"/><Relationship Id="rId18" Type="http://schemas.openxmlformats.org/officeDocument/2006/relationships/chart" Target="../charts/chart108.xml"/><Relationship Id="rId26" Type="http://schemas.openxmlformats.org/officeDocument/2006/relationships/chart" Target="../charts/chart116.xml"/><Relationship Id="rId3" Type="http://schemas.openxmlformats.org/officeDocument/2006/relationships/chart" Target="../charts/chart93.xml"/><Relationship Id="rId21" Type="http://schemas.openxmlformats.org/officeDocument/2006/relationships/chart" Target="../charts/chart111.xml"/><Relationship Id="rId34" Type="http://schemas.openxmlformats.org/officeDocument/2006/relationships/chart" Target="../charts/chart124.xml"/><Relationship Id="rId7" Type="http://schemas.openxmlformats.org/officeDocument/2006/relationships/chart" Target="../charts/chart97.xml"/><Relationship Id="rId12" Type="http://schemas.openxmlformats.org/officeDocument/2006/relationships/chart" Target="../charts/chart102.xml"/><Relationship Id="rId17" Type="http://schemas.openxmlformats.org/officeDocument/2006/relationships/chart" Target="../charts/chart107.xml"/><Relationship Id="rId25" Type="http://schemas.openxmlformats.org/officeDocument/2006/relationships/chart" Target="../charts/chart115.xml"/><Relationship Id="rId33" Type="http://schemas.openxmlformats.org/officeDocument/2006/relationships/chart" Target="../charts/chart123.xml"/><Relationship Id="rId2" Type="http://schemas.openxmlformats.org/officeDocument/2006/relationships/chart" Target="../charts/chart92.xml"/><Relationship Id="rId16" Type="http://schemas.openxmlformats.org/officeDocument/2006/relationships/chart" Target="../charts/chart106.xml"/><Relationship Id="rId20" Type="http://schemas.openxmlformats.org/officeDocument/2006/relationships/chart" Target="../charts/chart110.xml"/><Relationship Id="rId29" Type="http://schemas.openxmlformats.org/officeDocument/2006/relationships/chart" Target="../charts/chart119.xml"/><Relationship Id="rId1" Type="http://schemas.openxmlformats.org/officeDocument/2006/relationships/chart" Target="../charts/chart91.xml"/><Relationship Id="rId6" Type="http://schemas.openxmlformats.org/officeDocument/2006/relationships/chart" Target="../charts/chart96.xml"/><Relationship Id="rId11" Type="http://schemas.openxmlformats.org/officeDocument/2006/relationships/chart" Target="../charts/chart101.xml"/><Relationship Id="rId24" Type="http://schemas.openxmlformats.org/officeDocument/2006/relationships/chart" Target="../charts/chart114.xml"/><Relationship Id="rId32" Type="http://schemas.openxmlformats.org/officeDocument/2006/relationships/chart" Target="../charts/chart122.xml"/><Relationship Id="rId5" Type="http://schemas.openxmlformats.org/officeDocument/2006/relationships/chart" Target="../charts/chart95.xml"/><Relationship Id="rId15" Type="http://schemas.openxmlformats.org/officeDocument/2006/relationships/chart" Target="../charts/chart105.xml"/><Relationship Id="rId23" Type="http://schemas.openxmlformats.org/officeDocument/2006/relationships/chart" Target="../charts/chart113.xml"/><Relationship Id="rId28" Type="http://schemas.openxmlformats.org/officeDocument/2006/relationships/chart" Target="../charts/chart118.xml"/><Relationship Id="rId36" Type="http://schemas.openxmlformats.org/officeDocument/2006/relationships/chart" Target="../charts/chart126.xml"/><Relationship Id="rId10" Type="http://schemas.openxmlformats.org/officeDocument/2006/relationships/chart" Target="../charts/chart100.xml"/><Relationship Id="rId19" Type="http://schemas.openxmlformats.org/officeDocument/2006/relationships/chart" Target="../charts/chart109.xml"/><Relationship Id="rId31" Type="http://schemas.openxmlformats.org/officeDocument/2006/relationships/chart" Target="../charts/chart121.xml"/><Relationship Id="rId4" Type="http://schemas.openxmlformats.org/officeDocument/2006/relationships/chart" Target="../charts/chart94.xml"/><Relationship Id="rId9" Type="http://schemas.openxmlformats.org/officeDocument/2006/relationships/chart" Target="../charts/chart99.xml"/><Relationship Id="rId14" Type="http://schemas.openxmlformats.org/officeDocument/2006/relationships/chart" Target="../charts/chart104.xml"/><Relationship Id="rId22" Type="http://schemas.openxmlformats.org/officeDocument/2006/relationships/chart" Target="../charts/chart112.xml"/><Relationship Id="rId27" Type="http://schemas.openxmlformats.org/officeDocument/2006/relationships/chart" Target="../charts/chart117.xml"/><Relationship Id="rId30" Type="http://schemas.openxmlformats.org/officeDocument/2006/relationships/chart" Target="../charts/chart120.xml"/><Relationship Id="rId35" Type="http://schemas.openxmlformats.org/officeDocument/2006/relationships/chart" Target="../charts/chart12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864870</xdr:colOff>
      <xdr:row>99</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editAs="oneCell">
    <xdr:from>
      <xdr:col>1</xdr:col>
      <xdr:colOff>55243</xdr:colOff>
      <xdr:row>30</xdr:row>
      <xdr:rowOff>19049</xdr:rowOff>
    </xdr:from>
    <xdr:to>
      <xdr:col>9</xdr:col>
      <xdr:colOff>869131</xdr:colOff>
      <xdr:row>57</xdr:row>
      <xdr:rowOff>133350</xdr:rowOff>
    </xdr:to>
    <xdr:pic>
      <xdr:nvPicPr>
        <xdr:cNvPr id="6735874" name="Picture 2">
          <a:extLst>
            <a:ext uri="{FF2B5EF4-FFF2-40B4-BE49-F238E27FC236}">
              <a16:creationId xmlns:a16="http://schemas.microsoft.com/office/drawing/2014/main" id="{00000000-0008-0000-0000-000002C866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36268" y="26603324"/>
          <a:ext cx="8729163" cy="5514976"/>
        </a:xfrm>
        <a:prstGeom prst="rect">
          <a:avLst/>
        </a:prstGeom>
        <a:noFill/>
        <a:ln w="1">
          <a:noFill/>
          <a:miter lim="800000"/>
          <a:headEnd/>
          <a:tailEnd type="none" w="med" len="med"/>
        </a:ln>
        <a:effectLst/>
      </xdr:spPr>
    </xdr:pic>
    <xdr:clientData/>
  </xdr:twoCellAnchor>
  <xdr:twoCellAnchor>
    <xdr:from>
      <xdr:col>3</xdr:col>
      <xdr:colOff>923925</xdr:colOff>
      <xdr:row>84</xdr:row>
      <xdr:rowOff>114300</xdr:rowOff>
    </xdr:from>
    <xdr:to>
      <xdr:col>6</xdr:col>
      <xdr:colOff>866775</xdr:colOff>
      <xdr:row>86</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102</xdr:row>
      <xdr:rowOff>0</xdr:rowOff>
    </xdr:from>
    <xdr:to>
      <xdr:col>9</xdr:col>
      <xdr:colOff>781051</xdr:colOff>
      <xdr:row>127</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A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B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C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C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D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8" name="2 Gráfico">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9" name="38 Gráfico">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0" name="39 Gráfico">
          <a:extLst>
            <a:ext uri="{FF2B5EF4-FFF2-40B4-BE49-F238E27FC236}">
              <a16:creationId xmlns:a16="http://schemas.microsoft.com/office/drawing/2014/main" id="{00000000-0008-0000-0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1" name="40 Gráfico">
          <a:extLst>
            <a:ext uri="{FF2B5EF4-FFF2-40B4-BE49-F238E27FC236}">
              <a16:creationId xmlns:a16="http://schemas.microsoft.com/office/drawing/2014/main" id="{00000000-0008-0000-0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2" name="41 Gráfico">
          <a:extLst>
            <a:ext uri="{FF2B5EF4-FFF2-40B4-BE49-F238E27FC236}">
              <a16:creationId xmlns:a16="http://schemas.microsoft.com/office/drawing/2014/main" id="{00000000-0008-0000-0D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3" name="42 Gráfico">
          <a:extLst>
            <a:ext uri="{FF2B5EF4-FFF2-40B4-BE49-F238E27FC236}">
              <a16:creationId xmlns:a16="http://schemas.microsoft.com/office/drawing/2014/main" id="{00000000-0008-0000-0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44" name="2 Gráfico">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45" name="44 Gráfico">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6" name="45 Gráfico">
          <a:extLst>
            <a:ext uri="{FF2B5EF4-FFF2-40B4-BE49-F238E27FC236}">
              <a16:creationId xmlns:a16="http://schemas.microsoft.com/office/drawing/2014/main" id="{00000000-0008-0000-0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47" name="46 Gráfico">
          <a:extLst>
            <a:ext uri="{FF2B5EF4-FFF2-40B4-BE49-F238E27FC236}">
              <a16:creationId xmlns:a16="http://schemas.microsoft.com/office/drawing/2014/main" id="{00000000-0008-0000-0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48" name="47 Gráfico">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49" name="48 Gráfico">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0" name="2 Gráfico">
          <a:extLst>
            <a:ext uri="{FF2B5EF4-FFF2-40B4-BE49-F238E27FC236}">
              <a16:creationId xmlns:a16="http://schemas.microsoft.com/office/drawing/2014/main" id="{00000000-0008-0000-0D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1" name="50 Gráfico">
          <a:extLst>
            <a:ext uri="{FF2B5EF4-FFF2-40B4-BE49-F238E27FC236}">
              <a16:creationId xmlns:a16="http://schemas.microsoft.com/office/drawing/2014/main" id="{00000000-0008-0000-0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2" name="51 Gráfico">
          <a:extLst>
            <a:ext uri="{FF2B5EF4-FFF2-40B4-BE49-F238E27FC236}">
              <a16:creationId xmlns:a16="http://schemas.microsoft.com/office/drawing/2014/main" id="{00000000-0008-0000-0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3" name="52 Gráfico">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54" name="53 Gráfico">
          <a:extLst>
            <a:ext uri="{FF2B5EF4-FFF2-40B4-BE49-F238E27FC236}">
              <a16:creationId xmlns:a16="http://schemas.microsoft.com/office/drawing/2014/main" id="{00000000-0008-0000-0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55" name="54 Gráfico">
          <a:extLst>
            <a:ext uri="{FF2B5EF4-FFF2-40B4-BE49-F238E27FC236}">
              <a16:creationId xmlns:a16="http://schemas.microsoft.com/office/drawing/2014/main" id="{00000000-0008-0000-0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56" name="2 Gráfico">
          <a:extLst>
            <a:ext uri="{FF2B5EF4-FFF2-40B4-BE49-F238E27FC236}">
              <a16:creationId xmlns:a16="http://schemas.microsoft.com/office/drawing/2014/main" id="{00000000-0008-0000-0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57" name="56 Gráfico">
          <a:extLst>
            <a:ext uri="{FF2B5EF4-FFF2-40B4-BE49-F238E27FC236}">
              <a16:creationId xmlns:a16="http://schemas.microsoft.com/office/drawing/2014/main" id="{00000000-0008-0000-0D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58" name="57 Gráfico">
          <a:extLst>
            <a:ext uri="{FF2B5EF4-FFF2-40B4-BE49-F238E27FC236}">
              <a16:creationId xmlns:a16="http://schemas.microsoft.com/office/drawing/2014/main" id="{00000000-0008-0000-0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9" name="58 Gráfico">
          <a:extLst>
            <a:ext uri="{FF2B5EF4-FFF2-40B4-BE49-F238E27FC236}">
              <a16:creationId xmlns:a16="http://schemas.microsoft.com/office/drawing/2014/main" id="{00000000-0008-0000-0D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0" name="59 Gráfico">
          <a:extLst>
            <a:ext uri="{FF2B5EF4-FFF2-40B4-BE49-F238E27FC236}">
              <a16:creationId xmlns:a16="http://schemas.microsoft.com/office/drawing/2014/main" id="{00000000-0008-0000-0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61" name="60 Gráfico">
          <a:extLst>
            <a:ext uri="{FF2B5EF4-FFF2-40B4-BE49-F238E27FC236}">
              <a16:creationId xmlns:a16="http://schemas.microsoft.com/office/drawing/2014/main" id="{00000000-0008-0000-0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11</xdr:col>
      <xdr:colOff>59531</xdr:colOff>
      <xdr:row>49</xdr:row>
      <xdr:rowOff>7369</xdr:rowOff>
    </xdr:to>
    <xdr:graphicFrame macro="">
      <xdr:nvGraphicFramePr>
        <xdr:cNvPr id="20" name="2 Gráfico">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11</xdr:col>
      <xdr:colOff>83343</xdr:colOff>
      <xdr:row>72</xdr:row>
      <xdr:rowOff>179717</xdr:rowOff>
    </xdr:to>
    <xdr:graphicFrame macro="">
      <xdr:nvGraphicFramePr>
        <xdr:cNvPr id="21" name="20 Gráfico">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11</xdr:col>
      <xdr:colOff>107156</xdr:colOff>
      <xdr:row>93</xdr:row>
      <xdr:rowOff>152759</xdr:rowOff>
    </xdr:to>
    <xdr:graphicFrame macro="">
      <xdr:nvGraphicFramePr>
        <xdr:cNvPr id="22" name="21 Gráfico">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11</xdr:col>
      <xdr:colOff>142875</xdr:colOff>
      <xdr:row>114</xdr:row>
      <xdr:rowOff>161745</xdr:rowOff>
    </xdr:to>
    <xdr:graphicFrame macro="">
      <xdr:nvGraphicFramePr>
        <xdr:cNvPr id="23" name="22 Gráfico">
          <a:extLst>
            <a:ext uri="{FF2B5EF4-FFF2-40B4-BE49-F238E27FC236}">
              <a16:creationId xmlns:a16="http://schemas.microsoft.com/office/drawing/2014/main" i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11</xdr:col>
      <xdr:colOff>154782</xdr:colOff>
      <xdr:row>135</xdr:row>
      <xdr:rowOff>154196</xdr:rowOff>
    </xdr:to>
    <xdr:graphicFrame macro="">
      <xdr:nvGraphicFramePr>
        <xdr:cNvPr id="24" name="23 Gráfico">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35764</xdr:rowOff>
    </xdr:from>
    <xdr:to>
      <xdr:col>11</xdr:col>
      <xdr:colOff>166687</xdr:colOff>
      <xdr:row>157</xdr:row>
      <xdr:rowOff>3235</xdr:rowOff>
    </xdr:to>
    <xdr:graphicFrame macro="">
      <xdr:nvGraphicFramePr>
        <xdr:cNvPr id="25" name="24 Gráfico">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11</xdr:col>
      <xdr:colOff>0</xdr:colOff>
      <xdr:row>46</xdr:row>
      <xdr:rowOff>161925</xdr:rowOff>
    </xdr:to>
    <xdr:graphicFrame macro="">
      <xdr:nvGraphicFramePr>
        <xdr:cNvPr id="14" name="2 Gráfico">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11</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F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10</xdr:col>
      <xdr:colOff>1512094</xdr:colOff>
      <xdr:row>91</xdr:row>
      <xdr:rowOff>152401</xdr:rowOff>
    </xdr:to>
    <xdr:graphicFrame macro="">
      <xdr:nvGraphicFramePr>
        <xdr:cNvPr id="16" name="15 Gráfico">
          <a:extLst>
            <a:ext uri="{FF2B5EF4-FFF2-40B4-BE49-F238E27FC236}">
              <a16:creationId xmlns:a16="http://schemas.microsoft.com/office/drawing/2014/main" id="{00000000-0008-0000-0F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11</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F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11</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F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136</xdr:row>
      <xdr:rowOff>28575</xdr:rowOff>
    </xdr:from>
    <xdr:to>
      <xdr:col>11</xdr:col>
      <xdr:colOff>0</xdr:colOff>
      <xdr:row>154</xdr:row>
      <xdr:rowOff>152400</xdr:rowOff>
    </xdr:to>
    <xdr:graphicFrame macro="">
      <xdr:nvGraphicFramePr>
        <xdr:cNvPr id="19" name="18 Gráfico">
          <a:extLst>
            <a:ext uri="{FF2B5EF4-FFF2-40B4-BE49-F238E27FC236}">
              <a16:creationId xmlns:a16="http://schemas.microsoft.com/office/drawing/2014/main" id="{00000000-0008-0000-0F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3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7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3" name="12 Gráfico">
          <a:extLst>
            <a:ext uri="{FF2B5EF4-FFF2-40B4-BE49-F238E27FC236}">
              <a16:creationId xmlns:a16="http://schemas.microsoft.com/office/drawing/2014/main" id="{00000000-0008-0000-09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19" name="18 Gráfico">
          <a:extLst>
            <a:ext uri="{FF2B5EF4-FFF2-40B4-BE49-F238E27FC236}">
              <a16:creationId xmlns:a16="http://schemas.microsoft.com/office/drawing/2014/main" id="{00000000-0008-0000-09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25" name="24 Gráfico">
          <a:extLst>
            <a:ext uri="{FF2B5EF4-FFF2-40B4-BE49-F238E27FC236}">
              <a16:creationId xmlns:a16="http://schemas.microsoft.com/office/drawing/2014/main" id="{00000000-0008-0000-09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1" name="30 Gráfico">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714375</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37" name="36 Gráfico">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4_1.pdfde%20Gest"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carrillo@imprenta.go.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129"/>
  <sheetViews>
    <sheetView zoomScaleNormal="100" workbookViewId="0">
      <selection activeCell="D16" sqref="D16:J16"/>
    </sheetView>
  </sheetViews>
  <sheetFormatPr baseColWidth="10" defaultRowHeight="15.75" x14ac:dyDescent="0.25"/>
  <cols>
    <col min="1" max="2" width="8.7109375" style="60" customWidth="1"/>
    <col min="3" max="11" width="15.7109375" style="60" customWidth="1"/>
    <col min="12" max="16384" width="11.42578125" style="60"/>
  </cols>
  <sheetData>
    <row r="1" spans="1:11" ht="24.95" customHeight="1" x14ac:dyDescent="0.35">
      <c r="A1" s="109" t="s">
        <v>76</v>
      </c>
      <c r="B1" s="109"/>
      <c r="C1" s="109"/>
      <c r="D1" s="109"/>
      <c r="E1" s="109"/>
      <c r="F1" s="109"/>
      <c r="G1" s="109"/>
      <c r="H1" s="109"/>
      <c r="I1" s="109"/>
      <c r="J1" s="109"/>
      <c r="K1" s="59"/>
    </row>
    <row r="2" spans="1:11" ht="24.95" customHeight="1" x14ac:dyDescent="0.35">
      <c r="A2" s="109" t="s">
        <v>77</v>
      </c>
      <c r="B2" s="109"/>
      <c r="C2" s="109"/>
      <c r="D2" s="109"/>
      <c r="E2" s="109"/>
      <c r="F2" s="109"/>
      <c r="G2" s="109"/>
      <c r="H2" s="109"/>
      <c r="I2" s="109"/>
      <c r="J2" s="109"/>
      <c r="K2" s="59"/>
    </row>
    <row r="3" spans="1:11" x14ac:dyDescent="0.25">
      <c r="A3" s="61"/>
      <c r="B3" s="61"/>
      <c r="C3" s="61"/>
      <c r="D3" s="61"/>
      <c r="E3" s="61"/>
      <c r="F3" s="61"/>
      <c r="G3" s="61"/>
      <c r="H3" s="61"/>
      <c r="I3" s="61"/>
      <c r="J3" s="61"/>
      <c r="K3" s="61"/>
    </row>
    <row r="4" spans="1:11" ht="36.75" customHeight="1" x14ac:dyDescent="0.25">
      <c r="A4" s="102" t="s">
        <v>79</v>
      </c>
      <c r="B4" s="102"/>
      <c r="C4" s="102"/>
      <c r="D4" s="102"/>
      <c r="E4" s="102"/>
      <c r="F4" s="102"/>
      <c r="G4" s="102"/>
      <c r="H4" s="102"/>
      <c r="I4" s="102"/>
      <c r="J4" s="62"/>
      <c r="K4" s="62"/>
    </row>
    <row r="5" spans="1:11" ht="20.100000000000001" customHeight="1" x14ac:dyDescent="0.25">
      <c r="A5" s="63"/>
      <c r="B5" s="63"/>
      <c r="C5" s="63"/>
      <c r="D5" s="63"/>
      <c r="E5" s="63"/>
      <c r="F5" s="63"/>
      <c r="G5" s="63"/>
      <c r="H5" s="63"/>
      <c r="I5" s="63"/>
      <c r="J5" s="63"/>
      <c r="K5" s="63"/>
    </row>
    <row r="6" spans="1:11" ht="20.100000000000001" customHeight="1" x14ac:dyDescent="0.25">
      <c r="A6" s="64" t="s">
        <v>59</v>
      </c>
      <c r="B6" s="63"/>
      <c r="C6" s="63"/>
      <c r="D6" s="63"/>
      <c r="E6" s="63"/>
      <c r="F6" s="63"/>
      <c r="G6" s="63"/>
      <c r="H6" s="63"/>
      <c r="I6" s="63"/>
      <c r="J6" s="63"/>
      <c r="K6" s="63"/>
    </row>
    <row r="7" spans="1:11" ht="20.100000000000001" customHeight="1" x14ac:dyDescent="0.25">
      <c r="A7" s="63"/>
      <c r="B7" s="63"/>
      <c r="C7" s="63"/>
      <c r="D7" s="63"/>
      <c r="E7" s="63"/>
      <c r="F7" s="63"/>
      <c r="G7" s="63"/>
      <c r="H7" s="63"/>
      <c r="I7" s="63"/>
      <c r="J7" s="63"/>
      <c r="K7" s="63"/>
    </row>
    <row r="8" spans="1:11" ht="15" customHeight="1" x14ac:dyDescent="0.25">
      <c r="A8" s="65">
        <v>1</v>
      </c>
      <c r="B8" s="66" t="s">
        <v>60</v>
      </c>
      <c r="C8" s="63"/>
      <c r="D8" s="101"/>
      <c r="E8" s="101"/>
      <c r="F8" s="101"/>
      <c r="G8" s="101"/>
      <c r="H8" s="101"/>
      <c r="I8" s="101"/>
      <c r="J8" s="101"/>
      <c r="K8" s="63"/>
    </row>
    <row r="9" spans="1:11" ht="15" customHeight="1" x14ac:dyDescent="0.25">
      <c r="A9" s="65">
        <v>2</v>
      </c>
      <c r="B9" s="66" t="s">
        <v>102</v>
      </c>
      <c r="C9" s="63"/>
      <c r="D9" s="101"/>
      <c r="E9" s="101"/>
      <c r="F9" s="101"/>
      <c r="G9" s="101"/>
      <c r="H9" s="101"/>
      <c r="I9" s="101"/>
      <c r="J9" s="101"/>
      <c r="K9" s="63"/>
    </row>
    <row r="10" spans="1:11" ht="15" customHeight="1" x14ac:dyDescent="0.25">
      <c r="A10" s="65">
        <v>3</v>
      </c>
      <c r="B10" s="66" t="s">
        <v>62</v>
      </c>
      <c r="C10" s="63"/>
      <c r="D10" s="101"/>
      <c r="E10" s="101"/>
      <c r="F10" s="101"/>
      <c r="G10" s="101"/>
      <c r="H10" s="101"/>
      <c r="I10" s="101"/>
      <c r="J10" s="101"/>
      <c r="K10" s="63"/>
    </row>
    <row r="11" spans="1:11" ht="15" customHeight="1" x14ac:dyDescent="0.25">
      <c r="A11" s="65">
        <v>4</v>
      </c>
      <c r="B11" s="66" t="s">
        <v>61</v>
      </c>
      <c r="C11" s="63"/>
      <c r="D11" s="101"/>
      <c r="E11" s="101"/>
      <c r="F11" s="101"/>
      <c r="G11" s="101"/>
      <c r="H11" s="101"/>
      <c r="I11" s="101"/>
      <c r="J11" s="101"/>
      <c r="K11" s="63"/>
    </row>
    <row r="12" spans="1:11" ht="15" customHeight="1" x14ac:dyDescent="0.25">
      <c r="A12" s="65">
        <v>5</v>
      </c>
      <c r="B12" s="66" t="s">
        <v>63</v>
      </c>
      <c r="C12" s="63"/>
      <c r="D12" s="101"/>
      <c r="E12" s="101"/>
      <c r="F12" s="101"/>
      <c r="G12" s="101"/>
      <c r="H12" s="101"/>
      <c r="I12" s="101"/>
      <c r="J12" s="101"/>
      <c r="K12" s="63"/>
    </row>
    <row r="13" spans="1:11" ht="15" customHeight="1" x14ac:dyDescent="0.25">
      <c r="A13" s="65">
        <v>6</v>
      </c>
      <c r="B13" s="66" t="s">
        <v>64</v>
      </c>
      <c r="C13" s="63"/>
      <c r="D13" s="101"/>
      <c r="E13" s="101"/>
      <c r="F13" s="101"/>
      <c r="G13" s="101"/>
      <c r="H13" s="101"/>
      <c r="I13" s="101"/>
      <c r="J13" s="101"/>
      <c r="K13" s="63"/>
    </row>
    <row r="14" spans="1:11" ht="15" customHeight="1" x14ac:dyDescent="0.25">
      <c r="A14" s="65">
        <v>7</v>
      </c>
      <c r="B14" s="66" t="s">
        <v>65</v>
      </c>
      <c r="C14" s="63"/>
      <c r="D14" s="101"/>
      <c r="E14" s="101"/>
      <c r="F14" s="101"/>
      <c r="G14" s="101"/>
      <c r="H14" s="101"/>
      <c r="I14" s="101"/>
      <c r="J14" s="101"/>
      <c r="K14" s="63"/>
    </row>
    <row r="15" spans="1:11" ht="15" customHeight="1" x14ac:dyDescent="0.25">
      <c r="A15" s="65">
        <v>8</v>
      </c>
      <c r="B15" s="66" t="s">
        <v>66</v>
      </c>
      <c r="C15" s="63"/>
      <c r="D15" s="101"/>
      <c r="E15" s="101"/>
      <c r="F15" s="101"/>
      <c r="G15" s="101"/>
      <c r="H15" s="101"/>
      <c r="I15" s="101"/>
      <c r="J15" s="101"/>
      <c r="K15" s="63"/>
    </row>
    <row r="16" spans="1:11" ht="15" customHeight="1" x14ac:dyDescent="0.25">
      <c r="A16" s="65">
        <v>9</v>
      </c>
      <c r="B16" s="66" t="s">
        <v>67</v>
      </c>
      <c r="C16" s="63"/>
      <c r="D16" s="101"/>
      <c r="E16" s="101"/>
      <c r="F16" s="101"/>
      <c r="G16" s="101"/>
      <c r="H16" s="101"/>
      <c r="I16" s="101"/>
      <c r="J16" s="101"/>
      <c r="K16" s="63"/>
    </row>
    <row r="17" spans="1:11" ht="15" customHeight="1" x14ac:dyDescent="0.25">
      <c r="A17" s="65">
        <v>10</v>
      </c>
      <c r="B17" s="66" t="s">
        <v>68</v>
      </c>
      <c r="C17" s="63"/>
      <c r="D17" s="101"/>
      <c r="E17" s="101"/>
      <c r="F17" s="101"/>
      <c r="G17" s="101"/>
      <c r="H17" s="101"/>
      <c r="I17" s="101"/>
      <c r="J17" s="101"/>
      <c r="K17" s="63"/>
    </row>
    <row r="18" spans="1:11" ht="15" customHeight="1" x14ac:dyDescent="0.25">
      <c r="A18" s="65">
        <v>11</v>
      </c>
      <c r="B18" s="66" t="s">
        <v>69</v>
      </c>
      <c r="C18" s="63"/>
      <c r="D18" s="101"/>
      <c r="E18" s="101"/>
      <c r="F18" s="101"/>
      <c r="G18" s="101"/>
      <c r="H18" s="101"/>
      <c r="I18" s="101"/>
      <c r="J18" s="101"/>
      <c r="K18" s="63"/>
    </row>
    <row r="19" spans="1:11" ht="15" customHeight="1" x14ac:dyDescent="0.25">
      <c r="A19" s="65">
        <v>12</v>
      </c>
      <c r="B19" s="66" t="s">
        <v>70</v>
      </c>
      <c r="C19" s="63"/>
      <c r="D19" s="101"/>
      <c r="E19" s="101"/>
      <c r="F19" s="101"/>
      <c r="G19" s="101"/>
      <c r="H19" s="101"/>
      <c r="I19" s="101"/>
      <c r="J19" s="101"/>
      <c r="K19" s="63"/>
    </row>
    <row r="20" spans="1:11" ht="15" customHeight="1" x14ac:dyDescent="0.25">
      <c r="A20" s="65">
        <v>13</v>
      </c>
      <c r="B20" s="66" t="s">
        <v>71</v>
      </c>
      <c r="C20" s="63"/>
      <c r="D20" s="101"/>
      <c r="E20" s="101"/>
      <c r="F20" s="101"/>
      <c r="G20" s="101"/>
      <c r="H20" s="101"/>
      <c r="I20" s="101"/>
      <c r="J20" s="101"/>
      <c r="K20" s="63"/>
    </row>
    <row r="21" spans="1:11" ht="15" customHeight="1" x14ac:dyDescent="0.25">
      <c r="A21" s="65">
        <v>14</v>
      </c>
      <c r="B21" s="66" t="s">
        <v>72</v>
      </c>
      <c r="C21" s="63"/>
      <c r="D21" s="101"/>
      <c r="E21" s="101"/>
      <c r="F21" s="101"/>
      <c r="G21" s="101"/>
      <c r="H21" s="101"/>
      <c r="I21" s="101"/>
      <c r="J21" s="101"/>
      <c r="K21" s="63"/>
    </row>
    <row r="22" spans="1:11" ht="15" customHeight="1" x14ac:dyDescent="0.25">
      <c r="A22" s="65">
        <v>15</v>
      </c>
      <c r="B22" s="66" t="s">
        <v>73</v>
      </c>
      <c r="C22" s="63"/>
      <c r="D22" s="101"/>
      <c r="E22" s="101"/>
      <c r="F22" s="101"/>
      <c r="G22" s="101"/>
      <c r="H22" s="101"/>
      <c r="I22" s="101"/>
      <c r="J22" s="101"/>
      <c r="K22" s="63"/>
    </row>
    <row r="23" spans="1:11" ht="15" customHeight="1" x14ac:dyDescent="0.25">
      <c r="A23" s="65">
        <v>16</v>
      </c>
      <c r="B23" s="66" t="s">
        <v>74</v>
      </c>
      <c r="C23" s="63"/>
      <c r="D23" s="101"/>
      <c r="E23" s="101"/>
      <c r="F23" s="101"/>
      <c r="G23" s="101"/>
      <c r="H23" s="101"/>
      <c r="I23" s="101"/>
      <c r="J23" s="101"/>
      <c r="K23" s="63"/>
    </row>
    <row r="24" spans="1:11" ht="15" customHeight="1" x14ac:dyDescent="0.25">
      <c r="A24" s="65">
        <v>17</v>
      </c>
      <c r="B24" s="66" t="s">
        <v>75</v>
      </c>
      <c r="C24" s="63"/>
      <c r="D24" s="101"/>
      <c r="E24" s="101"/>
      <c r="F24" s="101"/>
      <c r="G24" s="101"/>
      <c r="H24" s="101"/>
      <c r="I24" s="101"/>
      <c r="J24" s="101"/>
      <c r="K24" s="63"/>
    </row>
    <row r="25" spans="1:11" ht="20.100000000000001" customHeight="1" x14ac:dyDescent="0.25">
      <c r="A25" s="63"/>
      <c r="B25" s="63"/>
      <c r="C25" s="63"/>
      <c r="D25" s="63"/>
      <c r="E25" s="63"/>
      <c r="F25" s="63"/>
      <c r="G25" s="63"/>
      <c r="H25" s="63"/>
      <c r="I25" s="63"/>
      <c r="J25" s="63"/>
      <c r="K25" s="63"/>
    </row>
    <row r="26" spans="1:11" ht="15" customHeight="1" x14ac:dyDescent="0.25">
      <c r="A26" s="65"/>
      <c r="B26" s="66"/>
      <c r="C26" s="63"/>
      <c r="D26" s="63"/>
      <c r="E26" s="63"/>
      <c r="F26" s="63"/>
      <c r="G26" s="63"/>
      <c r="H26" s="63"/>
      <c r="I26" s="63"/>
      <c r="J26" s="63"/>
      <c r="K26" s="63"/>
    </row>
    <row r="27" spans="1:11" x14ac:dyDescent="0.25">
      <c r="A27" s="64" t="s">
        <v>47</v>
      </c>
    </row>
    <row r="28" spans="1:11" x14ac:dyDescent="0.25">
      <c r="A28" s="64"/>
    </row>
    <row r="29" spans="1:11" s="68" customFormat="1" ht="39.950000000000003" customHeight="1" x14ac:dyDescent="0.25">
      <c r="A29" s="67">
        <v>1</v>
      </c>
      <c r="B29" s="102" t="s">
        <v>80</v>
      </c>
      <c r="C29" s="102"/>
      <c r="D29" s="102"/>
      <c r="E29" s="102"/>
      <c r="F29" s="102"/>
      <c r="G29" s="102"/>
      <c r="H29" s="102"/>
      <c r="I29" s="102"/>
      <c r="J29" s="102"/>
    </row>
    <row r="30" spans="1:11" s="68" customFormat="1" ht="75" customHeight="1" x14ac:dyDescent="0.25">
      <c r="A30" s="67">
        <v>2</v>
      </c>
      <c r="B30" s="102" t="s">
        <v>94</v>
      </c>
      <c r="C30" s="102"/>
      <c r="D30" s="102"/>
      <c r="E30" s="102"/>
      <c r="F30" s="102"/>
      <c r="G30" s="102"/>
      <c r="H30" s="102"/>
      <c r="I30" s="102"/>
      <c r="J30" s="102"/>
    </row>
    <row r="31" spans="1:11" s="68" customFormat="1" x14ac:dyDescent="0.25">
      <c r="A31" s="67"/>
    </row>
    <row r="32" spans="1:11" s="68" customFormat="1" x14ac:dyDescent="0.25">
      <c r="A32" s="67"/>
    </row>
    <row r="33" spans="1:1" s="68" customFormat="1" x14ac:dyDescent="0.25">
      <c r="A33" s="67"/>
    </row>
    <row r="34" spans="1:1" s="68" customFormat="1" x14ac:dyDescent="0.25">
      <c r="A34" s="67"/>
    </row>
    <row r="35" spans="1:1" s="68" customFormat="1" x14ac:dyDescent="0.25">
      <c r="A35" s="67"/>
    </row>
    <row r="36" spans="1:1" s="68" customFormat="1" x14ac:dyDescent="0.25">
      <c r="A36" s="67"/>
    </row>
    <row r="37" spans="1:1" s="68" customFormat="1" x14ac:dyDescent="0.25">
      <c r="A37" s="67"/>
    </row>
    <row r="38" spans="1:1" s="68" customFormat="1" x14ac:dyDescent="0.25">
      <c r="A38" s="67"/>
    </row>
    <row r="39" spans="1:1" s="68" customFormat="1" x14ac:dyDescent="0.25">
      <c r="A39" s="67"/>
    </row>
    <row r="40" spans="1:1" s="68" customFormat="1" x14ac:dyDescent="0.25">
      <c r="A40" s="67"/>
    </row>
    <row r="41" spans="1:1" s="68" customFormat="1" x14ac:dyDescent="0.25">
      <c r="A41" s="67"/>
    </row>
    <row r="42" spans="1:1" s="68" customFormat="1" x14ac:dyDescent="0.25">
      <c r="A42" s="67"/>
    </row>
    <row r="43" spans="1:1" s="68" customFormat="1" x14ac:dyDescent="0.25">
      <c r="A43" s="67"/>
    </row>
    <row r="44" spans="1:1" s="68" customFormat="1" x14ac:dyDescent="0.25">
      <c r="A44" s="67"/>
    </row>
    <row r="45" spans="1:1" s="68" customFormat="1" x14ac:dyDescent="0.25">
      <c r="A45" s="67"/>
    </row>
    <row r="46" spans="1:1" s="68" customFormat="1" x14ac:dyDescent="0.25">
      <c r="A46" s="67"/>
    </row>
    <row r="47" spans="1:1" s="68" customFormat="1" x14ac:dyDescent="0.25">
      <c r="A47" s="67"/>
    </row>
    <row r="48" spans="1:1" s="68" customFormat="1" x14ac:dyDescent="0.25">
      <c r="A48" s="67"/>
    </row>
    <row r="49" spans="1:10" s="68" customFormat="1" x14ac:dyDescent="0.25">
      <c r="A49" s="67"/>
    </row>
    <row r="50" spans="1:10" s="68" customFormat="1" x14ac:dyDescent="0.25">
      <c r="A50" s="67"/>
    </row>
    <row r="51" spans="1:10" s="68" customFormat="1" x14ac:dyDescent="0.25">
      <c r="A51" s="67"/>
    </row>
    <row r="52" spans="1:10" s="68" customFormat="1" x14ac:dyDescent="0.25">
      <c r="A52" s="67"/>
    </row>
    <row r="53" spans="1:10" s="68" customFormat="1" x14ac:dyDescent="0.25">
      <c r="A53" s="67"/>
    </row>
    <row r="54" spans="1:10" s="68" customFormat="1" x14ac:dyDescent="0.25">
      <c r="A54" s="67"/>
    </row>
    <row r="55" spans="1:10" s="68" customFormat="1" x14ac:dyDescent="0.25">
      <c r="A55" s="67"/>
    </row>
    <row r="56" spans="1:10" s="68" customFormat="1" x14ac:dyDescent="0.25">
      <c r="A56" s="67"/>
    </row>
    <row r="57" spans="1:10" s="68" customFormat="1" x14ac:dyDescent="0.25">
      <c r="A57" s="67"/>
    </row>
    <row r="58" spans="1:10" s="68" customFormat="1" x14ac:dyDescent="0.25">
      <c r="A58" s="67"/>
    </row>
    <row r="59" spans="1:10" s="68" customFormat="1" x14ac:dyDescent="0.25">
      <c r="A59" s="67"/>
    </row>
    <row r="60" spans="1:10" s="68" customFormat="1" ht="39.950000000000003" customHeight="1" x14ac:dyDescent="0.25">
      <c r="A60" s="67">
        <v>3</v>
      </c>
      <c r="B60" s="102" t="s">
        <v>81</v>
      </c>
      <c r="C60" s="102"/>
      <c r="D60" s="102"/>
      <c r="E60" s="102"/>
      <c r="F60" s="102"/>
      <c r="G60" s="102"/>
      <c r="H60" s="102"/>
      <c r="I60" s="102"/>
      <c r="J60" s="102"/>
    </row>
    <row r="61" spans="1:10" s="68" customFormat="1" ht="30" customHeight="1" x14ac:dyDescent="0.25">
      <c r="A61" s="67">
        <v>4</v>
      </c>
      <c r="B61" s="110" t="s">
        <v>82</v>
      </c>
      <c r="C61" s="110"/>
      <c r="D61" s="110"/>
      <c r="E61" s="110"/>
      <c r="F61" s="110"/>
      <c r="G61" s="110"/>
      <c r="H61" s="110"/>
      <c r="I61" s="110"/>
      <c r="J61" s="110"/>
    </row>
    <row r="62" spans="1:10" s="68" customFormat="1" ht="30" customHeight="1" x14ac:dyDescent="0.25">
      <c r="A62" s="67"/>
      <c r="B62" s="69"/>
      <c r="C62" s="106" t="s">
        <v>83</v>
      </c>
      <c r="D62" s="107"/>
      <c r="E62" s="108"/>
      <c r="F62" s="106" t="s">
        <v>84</v>
      </c>
      <c r="G62" s="107"/>
      <c r="H62" s="107"/>
      <c r="I62" s="108"/>
      <c r="J62" s="69"/>
    </row>
    <row r="63" spans="1:10" s="68" customFormat="1" ht="35.1" customHeight="1" x14ac:dyDescent="0.25">
      <c r="A63" s="67"/>
      <c r="B63" s="69"/>
      <c r="C63" s="70">
        <v>4</v>
      </c>
      <c r="D63" s="103" t="s">
        <v>85</v>
      </c>
      <c r="E63" s="104"/>
      <c r="F63" s="103" t="s">
        <v>86</v>
      </c>
      <c r="G63" s="105"/>
      <c r="H63" s="105"/>
      <c r="I63" s="104"/>
      <c r="J63" s="69"/>
    </row>
    <row r="64" spans="1:10" s="68" customFormat="1" ht="35.1" customHeight="1" x14ac:dyDescent="0.25">
      <c r="A64" s="67"/>
      <c r="B64" s="69"/>
      <c r="C64" s="71" t="s">
        <v>87</v>
      </c>
      <c r="D64" s="103" t="s">
        <v>88</v>
      </c>
      <c r="E64" s="104"/>
      <c r="F64" s="103" t="s">
        <v>96</v>
      </c>
      <c r="G64" s="105"/>
      <c r="H64" s="105"/>
      <c r="I64" s="104"/>
      <c r="J64" s="69"/>
    </row>
    <row r="65" spans="1:10" s="68" customFormat="1" ht="35.1" customHeight="1" x14ac:dyDescent="0.25">
      <c r="A65" s="67"/>
      <c r="B65" s="69"/>
      <c r="C65" s="70">
        <v>17</v>
      </c>
      <c r="D65" s="103" t="s">
        <v>75</v>
      </c>
      <c r="E65" s="104"/>
      <c r="F65" s="103" t="s">
        <v>97</v>
      </c>
      <c r="G65" s="105"/>
      <c r="H65" s="105"/>
      <c r="I65" s="104"/>
      <c r="J65" s="69"/>
    </row>
    <row r="66" spans="1:10" s="68" customFormat="1" ht="30" customHeight="1" x14ac:dyDescent="0.25">
      <c r="A66" s="67"/>
      <c r="B66" s="69"/>
      <c r="C66" s="69"/>
      <c r="D66" s="69"/>
      <c r="E66" s="69"/>
      <c r="F66" s="69"/>
      <c r="G66" s="69"/>
      <c r="H66" s="69"/>
      <c r="I66" s="69"/>
      <c r="J66" s="69"/>
    </row>
    <row r="67" spans="1:10" s="68" customFormat="1" ht="39.950000000000003" customHeight="1" x14ac:dyDescent="0.25">
      <c r="A67" s="67">
        <v>5</v>
      </c>
      <c r="B67" s="102" t="s">
        <v>89</v>
      </c>
      <c r="C67" s="102"/>
      <c r="D67" s="102"/>
      <c r="E67" s="102"/>
      <c r="F67" s="102"/>
      <c r="G67" s="102"/>
      <c r="H67" s="102"/>
      <c r="I67" s="102"/>
      <c r="J67" s="102"/>
    </row>
    <row r="68" spans="1:10" s="68" customFormat="1" ht="30" customHeight="1" x14ac:dyDescent="0.25">
      <c r="A68" s="67"/>
      <c r="B68" s="69"/>
      <c r="C68" s="106" t="s">
        <v>83</v>
      </c>
      <c r="D68" s="107"/>
      <c r="E68" s="108"/>
      <c r="F68" s="106" t="s">
        <v>90</v>
      </c>
      <c r="G68" s="107"/>
      <c r="H68" s="107"/>
      <c r="I68" s="108"/>
      <c r="J68" s="69"/>
    </row>
    <row r="69" spans="1:10" s="68" customFormat="1" ht="75" customHeight="1" x14ac:dyDescent="0.25">
      <c r="A69" s="67"/>
      <c r="B69" s="69"/>
      <c r="C69" s="71" t="s">
        <v>87</v>
      </c>
      <c r="D69" s="103" t="s">
        <v>88</v>
      </c>
      <c r="E69" s="104"/>
      <c r="F69" s="103" t="s">
        <v>98</v>
      </c>
      <c r="G69" s="105"/>
      <c r="H69" s="105"/>
      <c r="I69" s="104"/>
      <c r="J69" s="69"/>
    </row>
    <row r="70" spans="1:10" s="68" customFormat="1" ht="60" customHeight="1" x14ac:dyDescent="0.25">
      <c r="A70" s="67"/>
      <c r="B70" s="69"/>
      <c r="C70" s="71">
        <v>15</v>
      </c>
      <c r="D70" s="103" t="s">
        <v>73</v>
      </c>
      <c r="E70" s="104"/>
      <c r="F70" s="103" t="s">
        <v>91</v>
      </c>
      <c r="G70" s="105"/>
      <c r="H70" s="105"/>
      <c r="I70" s="104"/>
      <c r="J70" s="69"/>
    </row>
    <row r="71" spans="1:10" s="68" customFormat="1" ht="60" customHeight="1" x14ac:dyDescent="0.25">
      <c r="A71" s="67"/>
      <c r="B71" s="69"/>
      <c r="C71" s="71">
        <v>16</v>
      </c>
      <c r="D71" s="103" t="s">
        <v>74</v>
      </c>
      <c r="E71" s="104"/>
      <c r="F71" s="103" t="s">
        <v>91</v>
      </c>
      <c r="G71" s="105"/>
      <c r="H71" s="105"/>
      <c r="I71" s="104"/>
      <c r="J71" s="69"/>
    </row>
    <row r="72" spans="1:10" s="68" customFormat="1" ht="30" customHeight="1" x14ac:dyDescent="0.25">
      <c r="A72" s="67"/>
      <c r="B72" s="69"/>
      <c r="C72" s="69"/>
      <c r="D72" s="69"/>
      <c r="E72" s="69"/>
      <c r="F72" s="69"/>
      <c r="G72" s="69"/>
      <c r="H72" s="69"/>
      <c r="I72" s="69"/>
      <c r="J72" s="69"/>
    </row>
    <row r="73" spans="1:10" s="68" customFormat="1" ht="30" customHeight="1" x14ac:dyDescent="0.25">
      <c r="A73" s="67">
        <v>6</v>
      </c>
      <c r="B73" s="110" t="s">
        <v>92</v>
      </c>
      <c r="C73" s="110"/>
      <c r="D73" s="110"/>
      <c r="E73" s="110"/>
      <c r="F73" s="110"/>
      <c r="G73" s="110"/>
      <c r="H73" s="110"/>
      <c r="I73" s="110"/>
      <c r="J73" s="110"/>
    </row>
    <row r="74" spans="1:10" s="72" customFormat="1" ht="54.95" customHeight="1" x14ac:dyDescent="0.25">
      <c r="A74" s="65"/>
      <c r="C74" s="102" t="s">
        <v>93</v>
      </c>
      <c r="D74" s="102"/>
      <c r="E74" s="102"/>
      <c r="F74" s="102"/>
      <c r="G74" s="102"/>
      <c r="H74" s="102"/>
      <c r="I74" s="102"/>
      <c r="J74" s="102"/>
    </row>
    <row r="75" spans="1:10" s="68" customFormat="1" x14ac:dyDescent="0.25">
      <c r="A75" s="67"/>
    </row>
    <row r="76" spans="1:10" s="68" customFormat="1" x14ac:dyDescent="0.25">
      <c r="A76" s="67"/>
    </row>
    <row r="77" spans="1:10" s="68" customFormat="1" x14ac:dyDescent="0.25">
      <c r="A77" s="67"/>
    </row>
    <row r="78" spans="1:10" s="68" customFormat="1" x14ac:dyDescent="0.25">
      <c r="A78" s="67"/>
    </row>
    <row r="79" spans="1:10" s="68" customFormat="1" x14ac:dyDescent="0.25">
      <c r="A79" s="67"/>
    </row>
    <row r="80" spans="1:10" s="68" customFormat="1" x14ac:dyDescent="0.25">
      <c r="A80" s="67"/>
    </row>
    <row r="81" spans="1:1" s="68" customFormat="1" x14ac:dyDescent="0.25">
      <c r="A81" s="67"/>
    </row>
    <row r="82" spans="1:1" s="68" customFormat="1" x14ac:dyDescent="0.25">
      <c r="A82" s="67"/>
    </row>
    <row r="83" spans="1:1" s="68" customFormat="1" x14ac:dyDescent="0.25">
      <c r="A83" s="67"/>
    </row>
    <row r="84" spans="1:1" s="68" customFormat="1" x14ac:dyDescent="0.25">
      <c r="A84" s="67"/>
    </row>
    <row r="85" spans="1:1" s="68" customFormat="1" x14ac:dyDescent="0.25">
      <c r="A85" s="67"/>
    </row>
    <row r="86" spans="1:1" s="68" customFormat="1" x14ac:dyDescent="0.25">
      <c r="A86" s="67"/>
    </row>
    <row r="87" spans="1:1" s="68" customFormat="1" x14ac:dyDescent="0.25">
      <c r="A87" s="67"/>
    </row>
    <row r="88" spans="1:1" s="68" customFormat="1" x14ac:dyDescent="0.25">
      <c r="A88" s="67"/>
    </row>
    <row r="89" spans="1:1" s="68" customFormat="1" x14ac:dyDescent="0.25">
      <c r="A89" s="67"/>
    </row>
    <row r="90" spans="1:1" s="68" customFormat="1" x14ac:dyDescent="0.25">
      <c r="A90" s="67"/>
    </row>
    <row r="91" spans="1:1" s="68" customFormat="1" x14ac:dyDescent="0.25">
      <c r="A91" s="67"/>
    </row>
    <row r="92" spans="1:1" s="68" customFormat="1" x14ac:dyDescent="0.25">
      <c r="A92" s="67"/>
    </row>
    <row r="93" spans="1:1" s="68" customFormat="1" x14ac:dyDescent="0.25">
      <c r="A93" s="67"/>
    </row>
    <row r="94" spans="1:1" s="68" customFormat="1" x14ac:dyDescent="0.25">
      <c r="A94" s="67"/>
    </row>
    <row r="95" spans="1:1" s="68" customFormat="1" x14ac:dyDescent="0.25">
      <c r="A95" s="67"/>
    </row>
    <row r="96" spans="1:1" s="68" customFormat="1" x14ac:dyDescent="0.25">
      <c r="A96" s="67"/>
    </row>
    <row r="97" spans="1:11" s="68" customFormat="1" x14ac:dyDescent="0.25">
      <c r="A97" s="67"/>
    </row>
    <row r="98" spans="1:11" s="68" customFormat="1" x14ac:dyDescent="0.25">
      <c r="A98" s="67"/>
    </row>
    <row r="99" spans="1:11" s="68" customFormat="1" x14ac:dyDescent="0.25">
      <c r="A99" s="67"/>
    </row>
    <row r="100" spans="1:11" s="68" customFormat="1" x14ac:dyDescent="0.25">
      <c r="A100" s="67"/>
    </row>
    <row r="101" spans="1:11" s="68" customFormat="1" x14ac:dyDescent="0.25">
      <c r="A101" s="67"/>
    </row>
    <row r="102" spans="1:11" s="68" customFormat="1" ht="60" customHeight="1" x14ac:dyDescent="0.25">
      <c r="A102" s="67"/>
      <c r="B102" s="67"/>
      <c r="C102" s="111" t="s">
        <v>95</v>
      </c>
      <c r="D102" s="111"/>
      <c r="E102" s="111"/>
      <c r="F102" s="111"/>
      <c r="G102" s="111"/>
      <c r="H102" s="111"/>
      <c r="I102" s="111"/>
      <c r="J102" s="111"/>
      <c r="K102" s="73"/>
    </row>
    <row r="103" spans="1:11" s="68" customFormat="1" x14ac:dyDescent="0.25">
      <c r="A103" s="67"/>
      <c r="B103" s="67"/>
    </row>
    <row r="104" spans="1:11" s="68" customFormat="1" x14ac:dyDescent="0.25">
      <c r="A104" s="67"/>
      <c r="B104" s="67"/>
    </row>
    <row r="105" spans="1:11" s="68" customFormat="1" x14ac:dyDescent="0.25">
      <c r="A105" s="67"/>
      <c r="B105" s="67"/>
    </row>
    <row r="106" spans="1:11" s="68" customFormat="1" x14ac:dyDescent="0.25">
      <c r="A106" s="67"/>
      <c r="B106" s="67"/>
    </row>
    <row r="107" spans="1:11" s="68" customFormat="1" x14ac:dyDescent="0.25">
      <c r="A107" s="67"/>
      <c r="B107" s="67"/>
    </row>
    <row r="108" spans="1:11" s="68" customFormat="1" x14ac:dyDescent="0.25">
      <c r="A108" s="67"/>
      <c r="B108" s="67"/>
    </row>
    <row r="109" spans="1:11" s="68" customFormat="1" x14ac:dyDescent="0.25">
      <c r="A109" s="67"/>
      <c r="B109" s="67"/>
    </row>
    <row r="110" spans="1:11" s="68" customFormat="1" x14ac:dyDescent="0.25">
      <c r="A110" s="67"/>
      <c r="B110" s="67"/>
    </row>
    <row r="111" spans="1:11" s="68" customFormat="1" x14ac:dyDescent="0.25">
      <c r="A111" s="67"/>
      <c r="B111" s="67"/>
    </row>
    <row r="112" spans="1:11" s="68" customFormat="1" x14ac:dyDescent="0.25">
      <c r="A112" s="67"/>
      <c r="B112" s="67"/>
    </row>
    <row r="113" spans="1:10" s="68" customFormat="1" x14ac:dyDescent="0.25">
      <c r="A113" s="67"/>
      <c r="B113" s="67"/>
    </row>
    <row r="114" spans="1:10" s="68" customFormat="1" x14ac:dyDescent="0.25">
      <c r="A114" s="67"/>
      <c r="B114" s="67"/>
    </row>
    <row r="115" spans="1:10" s="68" customFormat="1" x14ac:dyDescent="0.25">
      <c r="A115" s="67"/>
      <c r="B115" s="67"/>
    </row>
    <row r="116" spans="1:10" s="68" customFormat="1" x14ac:dyDescent="0.25">
      <c r="A116" s="67"/>
      <c r="B116" s="67"/>
    </row>
    <row r="117" spans="1:10" s="68" customFormat="1" x14ac:dyDescent="0.25">
      <c r="A117" s="67"/>
      <c r="B117" s="67"/>
    </row>
    <row r="118" spans="1:10" s="68" customFormat="1" x14ac:dyDescent="0.25">
      <c r="A118" s="67"/>
      <c r="B118" s="67"/>
    </row>
    <row r="119" spans="1:10" s="68" customFormat="1" x14ac:dyDescent="0.25">
      <c r="A119" s="67"/>
      <c r="B119" s="67"/>
    </row>
    <row r="120" spans="1:10" s="68" customFormat="1" x14ac:dyDescent="0.25">
      <c r="A120" s="67"/>
      <c r="B120" s="67"/>
    </row>
    <row r="121" spans="1:10" s="68" customFormat="1" x14ac:dyDescent="0.25">
      <c r="A121" s="67"/>
      <c r="B121" s="67"/>
    </row>
    <row r="122" spans="1:10" s="68" customFormat="1" x14ac:dyDescent="0.25">
      <c r="A122" s="67"/>
      <c r="B122" s="67"/>
    </row>
    <row r="123" spans="1:10" s="68" customFormat="1" x14ac:dyDescent="0.25">
      <c r="A123" s="67"/>
      <c r="B123" s="67"/>
    </row>
    <row r="124" spans="1:10" s="68" customFormat="1" x14ac:dyDescent="0.25">
      <c r="A124" s="67"/>
      <c r="B124" s="67"/>
    </row>
    <row r="125" spans="1:10" s="68" customFormat="1" x14ac:dyDescent="0.25">
      <c r="A125" s="67"/>
      <c r="B125" s="67"/>
    </row>
    <row r="126" spans="1:10" s="68" customFormat="1" x14ac:dyDescent="0.25">
      <c r="A126" s="67"/>
    </row>
    <row r="127" spans="1:10" s="68" customFormat="1" x14ac:dyDescent="0.25">
      <c r="A127" s="67"/>
    </row>
    <row r="128" spans="1:10" s="68" customFormat="1" x14ac:dyDescent="0.25">
      <c r="A128" s="67"/>
      <c r="B128" s="72"/>
      <c r="C128" s="72"/>
      <c r="D128" s="72"/>
      <c r="E128" s="72"/>
      <c r="F128" s="72"/>
      <c r="G128" s="72"/>
      <c r="H128" s="72"/>
      <c r="I128" s="72"/>
      <c r="J128" s="72"/>
    </row>
    <row r="129" spans="1:11" s="72" customFormat="1" ht="39.950000000000003" customHeight="1" x14ac:dyDescent="0.25">
      <c r="A129" s="65"/>
      <c r="B129" s="102"/>
      <c r="C129" s="102"/>
      <c r="D129" s="102"/>
      <c r="E129" s="102"/>
      <c r="F129" s="102"/>
      <c r="G129" s="102"/>
      <c r="H129" s="102"/>
      <c r="I129" s="102"/>
      <c r="J129" s="102"/>
      <c r="K129" s="102"/>
    </row>
  </sheetData>
  <sheetProtection sheet="1" objects="1" scenarios="1"/>
  <mergeCells count="45">
    <mergeCell ref="B129:K129"/>
    <mergeCell ref="A1:J1"/>
    <mergeCell ref="A2:J2"/>
    <mergeCell ref="D71:E71"/>
    <mergeCell ref="F71:I71"/>
    <mergeCell ref="B73:J73"/>
    <mergeCell ref="C74:J74"/>
    <mergeCell ref="C102:J102"/>
    <mergeCell ref="F68:I68"/>
    <mergeCell ref="D69:E69"/>
    <mergeCell ref="F69:I69"/>
    <mergeCell ref="D70:E70"/>
    <mergeCell ref="F70:I70"/>
    <mergeCell ref="B30:J30"/>
    <mergeCell ref="B60:J60"/>
    <mergeCell ref="B61:J61"/>
    <mergeCell ref="D65:E65"/>
    <mergeCell ref="F65:I65"/>
    <mergeCell ref="B67:J67"/>
    <mergeCell ref="C68:E68"/>
    <mergeCell ref="B29:J29"/>
    <mergeCell ref="C62:E62"/>
    <mergeCell ref="F62:I62"/>
    <mergeCell ref="D63:E63"/>
    <mergeCell ref="F63:I63"/>
    <mergeCell ref="D64:E64"/>
    <mergeCell ref="F64:I64"/>
    <mergeCell ref="A4:I4"/>
    <mergeCell ref="D8:J8"/>
    <mergeCell ref="D9:J9"/>
    <mergeCell ref="D10:J10"/>
    <mergeCell ref="D11:J11"/>
    <mergeCell ref="D12:J12"/>
    <mergeCell ref="D13:J13"/>
    <mergeCell ref="D14:J14"/>
    <mergeCell ref="D15:J15"/>
    <mergeCell ref="D21:J21"/>
    <mergeCell ref="D22:J22"/>
    <mergeCell ref="D23:J23"/>
    <mergeCell ref="D24:J24"/>
    <mergeCell ref="D16:J16"/>
    <mergeCell ref="D17:J17"/>
    <mergeCell ref="D18:J18"/>
    <mergeCell ref="D19:J19"/>
    <mergeCell ref="D20:J20"/>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570312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48"/>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48"/>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4.8554687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0" zoomScaleNormal="80" workbookViewId="0">
      <selection activeCell="L13" sqref="L13"/>
    </sheetView>
  </sheetViews>
  <sheetFormatPr baseColWidth="10" defaultRowHeight="15" x14ac:dyDescent="0.25"/>
  <cols>
    <col min="1" max="1" width="12" style="81" customWidth="1"/>
    <col min="2" max="6" width="13.7109375" style="81" customWidth="1"/>
    <col min="7" max="9" width="15.7109375" style="81" customWidth="1"/>
    <col min="10" max="10" width="14.710937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F12:F13"/>
    <mergeCell ref="A30:I30"/>
    <mergeCell ref="A12:A13"/>
    <mergeCell ref="B12:B13"/>
    <mergeCell ref="C12:C13"/>
    <mergeCell ref="D12:D13"/>
    <mergeCell ref="E12:E13"/>
    <mergeCell ref="G12:J12"/>
    <mergeCell ref="D6:I6"/>
    <mergeCell ref="D7:I7"/>
    <mergeCell ref="D8:I8"/>
    <mergeCell ref="D4:I4"/>
    <mergeCell ref="A11:J11"/>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0"/>
  <sheetViews>
    <sheetView zoomScale="80" zoomScaleNormal="80" workbookViewId="0">
      <selection activeCell="K8" sqref="K8"/>
    </sheetView>
  </sheetViews>
  <sheetFormatPr baseColWidth="10" defaultRowHeight="15" x14ac:dyDescent="0.25"/>
  <cols>
    <col min="1" max="1" width="12" style="81" customWidth="1"/>
    <col min="2" max="6" width="13.7109375" style="81" customWidth="1"/>
    <col min="7" max="10" width="15.710937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54"/>
      <c r="E4" s="87"/>
      <c r="F4" s="87"/>
      <c r="G4" s="87"/>
      <c r="H4" s="87"/>
      <c r="I4" s="87"/>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8">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8"/>
  <sheetViews>
    <sheetView zoomScale="80" zoomScaleNormal="80" workbookViewId="0">
      <selection activeCell="L9" sqref="L9"/>
    </sheetView>
  </sheetViews>
  <sheetFormatPr baseColWidth="10" defaultRowHeight="15" x14ac:dyDescent="0.25"/>
  <cols>
    <col min="1" max="1" width="6.28515625" style="15" customWidth="1"/>
    <col min="2" max="2" width="23" style="15" customWidth="1"/>
    <col min="3" max="7" width="13.7109375" style="15" customWidth="1"/>
    <col min="8" max="8" width="17.5703125" style="15" customWidth="1"/>
    <col min="9" max="10" width="15.7109375" style="15" customWidth="1"/>
    <col min="11" max="11" width="24.85546875" style="15" customWidth="1"/>
    <col min="12" max="12" width="29" style="15" customWidth="1"/>
    <col min="13" max="13" width="12.42578125" style="15" bestFit="1" customWidth="1"/>
    <col min="14" max="16384" width="11.42578125" style="15"/>
  </cols>
  <sheetData>
    <row r="1" spans="1:12" ht="20.100000000000001" customHeight="1" x14ac:dyDescent="0.3">
      <c r="A1" s="149" t="s">
        <v>122</v>
      </c>
      <c r="B1" s="149"/>
      <c r="C1" s="149"/>
      <c r="D1" s="149"/>
      <c r="E1" s="149"/>
      <c r="F1" s="149"/>
      <c r="G1" s="149"/>
      <c r="H1" s="149"/>
      <c r="I1" s="149"/>
      <c r="J1" s="149"/>
    </row>
    <row r="2" spans="1:12" ht="20.100000000000001" customHeight="1" x14ac:dyDescent="0.25">
      <c r="A2" s="14"/>
      <c r="B2" s="14"/>
      <c r="C2" s="14"/>
      <c r="D2" s="14"/>
      <c r="E2" s="14"/>
      <c r="F2" s="14"/>
      <c r="G2" s="14"/>
      <c r="H2" s="14"/>
      <c r="I2" s="14"/>
      <c r="J2" s="14"/>
    </row>
    <row r="3" spans="1:12" s="88" customFormat="1" ht="20.100000000000001" customHeight="1" x14ac:dyDescent="0.25">
      <c r="A3" s="155" t="s">
        <v>14</v>
      </c>
      <c r="B3" s="155"/>
      <c r="C3" s="156" t="str">
        <f>IF('4-Datos generales'!H11="","",'4-Datos generales'!H11)</f>
        <v>Imprenta Nacional</v>
      </c>
      <c r="D3" s="156"/>
      <c r="E3" s="156"/>
      <c r="F3" s="156"/>
      <c r="G3" s="156"/>
      <c r="H3" s="156"/>
      <c r="I3" s="156"/>
      <c r="J3" s="156"/>
    </row>
    <row r="4" spans="1:12" s="89" customFormat="1" ht="20.100000000000001" customHeight="1" x14ac:dyDescent="0.25">
      <c r="A4" s="152" t="s">
        <v>58</v>
      </c>
      <c r="B4" s="152"/>
      <c r="C4" s="153"/>
      <c r="D4" s="153"/>
      <c r="E4" s="153"/>
      <c r="F4" s="153"/>
      <c r="G4" s="153"/>
      <c r="H4" s="153"/>
      <c r="I4" s="153"/>
      <c r="J4" s="153"/>
    </row>
    <row r="5" spans="1:12" ht="20.100000000000001" customHeight="1" x14ac:dyDescent="0.25"/>
    <row r="6" spans="1:12" s="20" customFormat="1" ht="20.100000000000001" customHeight="1" x14ac:dyDescent="0.25">
      <c r="A6" s="157" t="s">
        <v>41</v>
      </c>
      <c r="B6" s="157"/>
      <c r="C6" s="157"/>
      <c r="D6" s="157"/>
      <c r="E6" s="157"/>
      <c r="F6" s="157"/>
      <c r="G6" s="157"/>
      <c r="H6" s="157"/>
      <c r="I6" s="157"/>
      <c r="J6" s="157"/>
      <c r="K6" s="157"/>
      <c r="L6" s="157"/>
    </row>
    <row r="7" spans="1:12" s="20" customFormat="1" ht="20.100000000000001" customHeight="1" x14ac:dyDescent="0.25">
      <c r="A7" s="154" t="s">
        <v>18</v>
      </c>
      <c r="B7" s="141" t="s">
        <v>16</v>
      </c>
      <c r="C7" s="141" t="s">
        <v>124</v>
      </c>
      <c r="D7" s="141" t="s">
        <v>125</v>
      </c>
      <c r="E7" s="141" t="s">
        <v>126</v>
      </c>
      <c r="F7" s="141" t="s">
        <v>99</v>
      </c>
      <c r="G7" s="141" t="s">
        <v>33</v>
      </c>
      <c r="H7" s="141" t="s">
        <v>17</v>
      </c>
      <c r="I7" s="141"/>
      <c r="J7" s="141"/>
      <c r="K7" s="141"/>
      <c r="L7" s="141"/>
    </row>
    <row r="8" spans="1:12" s="20" customFormat="1" ht="92.25" customHeight="1" x14ac:dyDescent="0.25">
      <c r="A8" s="154"/>
      <c r="B8" s="141"/>
      <c r="C8" s="141"/>
      <c r="D8" s="141"/>
      <c r="E8" s="141"/>
      <c r="F8" s="141"/>
      <c r="G8" s="141"/>
      <c r="H8" s="93" t="s">
        <v>118</v>
      </c>
      <c r="I8" s="93" t="s">
        <v>119</v>
      </c>
      <c r="J8" s="93" t="s">
        <v>120</v>
      </c>
      <c r="K8" s="93" t="s">
        <v>121</v>
      </c>
      <c r="L8" s="98" t="s">
        <v>129</v>
      </c>
    </row>
    <row r="9" spans="1:12" s="20" customFormat="1" ht="20.100000000000001" customHeight="1" x14ac:dyDescent="0.25">
      <c r="A9" s="16">
        <v>1</v>
      </c>
      <c r="B9" s="17" t="str">
        <f>IF('5-Edificio 1'!D$4="","",'5-Edificio 1'!D$4)</f>
        <v/>
      </c>
      <c r="C9" s="18">
        <f>'5-Edificio 1'!B27</f>
        <v>59527.25</v>
      </c>
      <c r="D9" s="18">
        <f>'5-Edificio 1'!C26</f>
        <v>769872</v>
      </c>
      <c r="E9" s="46">
        <f>'5-Edificio 1'!D27</f>
        <v>9120841.666666666</v>
      </c>
      <c r="F9" s="49">
        <f>'5-Edificio 1'!E27</f>
        <v>192</v>
      </c>
      <c r="G9" s="49">
        <f>'5-Edificio 1'!F27</f>
        <v>8500</v>
      </c>
      <c r="H9" s="18">
        <f>'5-Edificio 1'!G27</f>
        <v>310.03776041666669</v>
      </c>
      <c r="I9" s="18">
        <f>'5-Edificio 1'!H27</f>
        <v>7.0032058823529404</v>
      </c>
      <c r="J9" s="18">
        <f>'5-Edificio 1'!I27</f>
        <v>6964.688250000002</v>
      </c>
      <c r="K9" s="90">
        <f>IF(H9="","",H9*'3-Factor de emisión'!$C$4)</f>
        <v>36.274417968750001</v>
      </c>
      <c r="L9" s="90">
        <f>IF(K9="","",K9/1000)</f>
        <v>3.627441796875E-2</v>
      </c>
    </row>
    <row r="10" spans="1:12" s="20" customFormat="1" ht="20.100000000000001" customHeight="1" x14ac:dyDescent="0.25">
      <c r="A10" s="16">
        <v>2</v>
      </c>
      <c r="B10" s="17" t="str">
        <f>IF('6-Edificio 2'!D$4="","",'6-Edificio 2'!D$4)</f>
        <v/>
      </c>
      <c r="C10" s="18" t="str">
        <f>'6-Edificio 2'!B27</f>
        <v/>
      </c>
      <c r="D10" s="18" t="str">
        <f>'6-Edificio 2'!C26</f>
        <v/>
      </c>
      <c r="E10" s="46" t="str">
        <f>'6-Edificio 2'!D27</f>
        <v/>
      </c>
      <c r="F10" s="49" t="str">
        <f>'6-Edificio 2'!E27</f>
        <v/>
      </c>
      <c r="G10" s="49" t="str">
        <f>'6-Edificio 2'!F27</f>
        <v/>
      </c>
      <c r="H10" s="18" t="str">
        <f>'6-Edificio 2'!G27</f>
        <v/>
      </c>
      <c r="I10" s="18" t="str">
        <f>'6-Edificio 2'!H27</f>
        <v/>
      </c>
      <c r="J10" s="18" t="str">
        <f>'6-Edificio 2'!I27</f>
        <v/>
      </c>
      <c r="K10" s="90" t="str">
        <f>IF(H10="","",H10*'3-Factor de emisión'!$C$4)</f>
        <v/>
      </c>
      <c r="L10" s="90" t="str">
        <f t="shared" ref="L10:L18" si="0">IF(K10="","",K10/1000)</f>
        <v/>
      </c>
    </row>
    <row r="11" spans="1:12" s="20" customFormat="1" ht="20.100000000000001" customHeight="1" x14ac:dyDescent="0.25">
      <c r="A11" s="16">
        <v>3</v>
      </c>
      <c r="B11" s="17" t="str">
        <f>IF('7-Edificio 3'!D$4="","",'7-Edificio 3'!D$4)</f>
        <v/>
      </c>
      <c r="C11" s="18" t="str">
        <f>'7-Edificio 3'!B27</f>
        <v/>
      </c>
      <c r="D11" s="18" t="str">
        <f>'7-Edificio 3'!C26</f>
        <v/>
      </c>
      <c r="E11" s="46" t="str">
        <f>'7-Edificio 3'!D27</f>
        <v/>
      </c>
      <c r="F11" s="49" t="str">
        <f>'7-Edificio 3'!E27</f>
        <v/>
      </c>
      <c r="G11" s="49" t="str">
        <f>'7-Edificio 3'!F27</f>
        <v/>
      </c>
      <c r="H11" s="18" t="str">
        <f>'7-Edificio 3'!G27</f>
        <v/>
      </c>
      <c r="I11" s="18" t="str">
        <f>'7-Edificio 3'!H27</f>
        <v/>
      </c>
      <c r="J11" s="18" t="str">
        <f>'7-Edificio 3'!I27</f>
        <v/>
      </c>
      <c r="K11" s="90" t="str">
        <f>IF(H11="","",H11*'3-Factor de emisión'!$C$4)</f>
        <v/>
      </c>
      <c r="L11" s="90" t="str">
        <f t="shared" si="0"/>
        <v/>
      </c>
    </row>
    <row r="12" spans="1:12" s="20" customFormat="1" ht="20.100000000000001" customHeight="1" x14ac:dyDescent="0.25">
      <c r="A12" s="16">
        <v>4</v>
      </c>
      <c r="B12" s="17" t="str">
        <f>IF('8-Edificio 4'!D$4="","",'8-Edificio 4'!D$4)</f>
        <v/>
      </c>
      <c r="C12" s="18" t="str">
        <f>'8-Edificio 4'!B27</f>
        <v/>
      </c>
      <c r="D12" s="18" t="str">
        <f>'8-Edificio 4'!C26</f>
        <v/>
      </c>
      <c r="E12" s="46" t="str">
        <f>'8-Edificio 4'!D27</f>
        <v/>
      </c>
      <c r="F12" s="49" t="str">
        <f>'8-Edificio 4'!E27</f>
        <v/>
      </c>
      <c r="G12" s="49" t="str">
        <f>'8-Edificio 4'!F27</f>
        <v/>
      </c>
      <c r="H12" s="18" t="str">
        <f>'8-Edificio 4'!G27</f>
        <v/>
      </c>
      <c r="I12" s="18" t="str">
        <f>'8-Edificio 4'!H27</f>
        <v/>
      </c>
      <c r="J12" s="18" t="str">
        <f>'8-Edificio 4'!I27</f>
        <v/>
      </c>
      <c r="K12" s="90" t="str">
        <f>IF(H12="","",H12*'3-Factor de emisión'!$C$4)</f>
        <v/>
      </c>
      <c r="L12" s="90" t="str">
        <f t="shared" si="0"/>
        <v/>
      </c>
    </row>
    <row r="13" spans="1:12" s="20" customFormat="1" ht="20.100000000000001" customHeight="1" x14ac:dyDescent="0.25">
      <c r="A13" s="16">
        <v>5</v>
      </c>
      <c r="B13" s="17" t="str">
        <f>IF('9-Edificio 5'!D$4="","",'9-Edificio 5'!D$4)</f>
        <v/>
      </c>
      <c r="C13" s="18" t="str">
        <f>'9-Edificio 5'!B27</f>
        <v/>
      </c>
      <c r="D13" s="18" t="str">
        <f>'9-Edificio 5'!C26</f>
        <v/>
      </c>
      <c r="E13" s="46" t="str">
        <f>'9-Edificio 5'!D27</f>
        <v/>
      </c>
      <c r="F13" s="49" t="str">
        <f>'9-Edificio 5'!E27</f>
        <v/>
      </c>
      <c r="G13" s="49" t="str">
        <f>'9-Edificio 5'!F27</f>
        <v/>
      </c>
      <c r="H13" s="18" t="str">
        <f>'9-Edificio 5'!G27</f>
        <v/>
      </c>
      <c r="I13" s="18" t="str">
        <f>'9-Edificio 5'!H27</f>
        <v/>
      </c>
      <c r="J13" s="18" t="str">
        <f>'9-Edificio 5'!I27</f>
        <v/>
      </c>
      <c r="K13" s="90" t="str">
        <f>IF(H13="","",H13*'3-Factor de emisión'!$C$4)</f>
        <v/>
      </c>
      <c r="L13" s="90" t="str">
        <f t="shared" si="0"/>
        <v/>
      </c>
    </row>
    <row r="14" spans="1:12" s="20" customFormat="1" ht="20.100000000000001" customHeight="1" x14ac:dyDescent="0.25">
      <c r="A14" s="16">
        <v>6</v>
      </c>
      <c r="B14" s="17" t="str">
        <f>IF('10-edificio 6'!D$4="","",'10-edificio 6'!D$4)</f>
        <v/>
      </c>
      <c r="C14" s="18" t="str">
        <f>'10-edificio 6'!B27</f>
        <v/>
      </c>
      <c r="D14" s="18" t="str">
        <f>'10-edificio 6'!C26</f>
        <v/>
      </c>
      <c r="E14" s="46" t="str">
        <f>'10-edificio 6'!D27</f>
        <v/>
      </c>
      <c r="F14" s="49" t="str">
        <f>'10-edificio 6'!E27</f>
        <v/>
      </c>
      <c r="G14" s="49" t="str">
        <f>'10-edificio 6'!F27</f>
        <v/>
      </c>
      <c r="H14" s="18" t="str">
        <f>'10-edificio 6'!G27</f>
        <v/>
      </c>
      <c r="I14" s="18" t="str">
        <f>'10-edificio 6'!H27</f>
        <v/>
      </c>
      <c r="J14" s="18" t="str">
        <f>'10-edificio 6'!I27</f>
        <v/>
      </c>
      <c r="K14" s="90" t="str">
        <f>IF(H14="","",H14*'3-Factor de emisión'!$C$4)</f>
        <v/>
      </c>
      <c r="L14" s="90" t="str">
        <f t="shared" si="0"/>
        <v/>
      </c>
    </row>
    <row r="15" spans="1:12" s="20" customFormat="1" ht="20.100000000000001" customHeight="1" x14ac:dyDescent="0.25">
      <c r="A15" s="16">
        <v>7</v>
      </c>
      <c r="B15" s="17" t="str">
        <f>IF('11-Edificio 7'!D$4="","",'11-Edificio 7'!D$4)</f>
        <v/>
      </c>
      <c r="C15" s="18" t="str">
        <f>'11-Edificio 7'!B27</f>
        <v/>
      </c>
      <c r="D15" s="18" t="str">
        <f>'11-Edificio 7'!C26</f>
        <v/>
      </c>
      <c r="E15" s="46" t="str">
        <f>'11-Edificio 7'!D27</f>
        <v/>
      </c>
      <c r="F15" s="49" t="str">
        <f>'11-Edificio 7'!E27</f>
        <v/>
      </c>
      <c r="G15" s="49" t="str">
        <f>'11-Edificio 7'!F27</f>
        <v/>
      </c>
      <c r="H15" s="18" t="str">
        <f>'11-Edificio 7'!G27</f>
        <v/>
      </c>
      <c r="I15" s="18" t="str">
        <f>'11-Edificio 7'!H27</f>
        <v/>
      </c>
      <c r="J15" s="18" t="str">
        <f>'11-Edificio 7'!I27</f>
        <v/>
      </c>
      <c r="K15" s="90" t="str">
        <f>IF(H15="","",H15*'3-Factor de emisión'!$C$4)</f>
        <v/>
      </c>
      <c r="L15" s="90" t="str">
        <f t="shared" si="0"/>
        <v/>
      </c>
    </row>
    <row r="16" spans="1:12" s="20" customFormat="1" ht="20.100000000000001" customHeight="1" x14ac:dyDescent="0.25">
      <c r="A16" s="16">
        <v>8</v>
      </c>
      <c r="B16" s="17" t="str">
        <f>IF('12-Edificio 8'!D$4="","",'12-Edificio 8'!D$4)</f>
        <v/>
      </c>
      <c r="C16" s="18" t="str">
        <f>'12-Edificio 8'!B27</f>
        <v/>
      </c>
      <c r="D16" s="18" t="str">
        <f>'12-Edificio 8'!C26</f>
        <v/>
      </c>
      <c r="E16" s="46" t="str">
        <f>'12-Edificio 8'!D27</f>
        <v/>
      </c>
      <c r="F16" s="49" t="str">
        <f>'12-Edificio 8'!E27</f>
        <v/>
      </c>
      <c r="G16" s="49" t="str">
        <f>'12-Edificio 8'!F27</f>
        <v/>
      </c>
      <c r="H16" s="18" t="str">
        <f>'12-Edificio 8'!G27</f>
        <v/>
      </c>
      <c r="I16" s="18" t="str">
        <f>'12-Edificio 8'!H27</f>
        <v/>
      </c>
      <c r="J16" s="18" t="str">
        <f>'12-Edificio 8'!I27</f>
        <v/>
      </c>
      <c r="K16" s="90" t="str">
        <f>IF(H16="","",H16*'3-Factor de emisión'!$C$4)</f>
        <v/>
      </c>
      <c r="L16" s="90" t="str">
        <f t="shared" si="0"/>
        <v/>
      </c>
    </row>
    <row r="17" spans="1:12" s="20" customFormat="1" ht="20.100000000000001" customHeight="1" x14ac:dyDescent="0.25">
      <c r="A17" s="16">
        <v>9</v>
      </c>
      <c r="B17" s="17" t="str">
        <f>IF('13-Edificio 9'!D$4="","",'13-Edificio 9'!D$4)</f>
        <v/>
      </c>
      <c r="C17" s="18" t="str">
        <f>'13-Edificio 9'!B27</f>
        <v/>
      </c>
      <c r="D17" s="18" t="str">
        <f>'13-Edificio 9'!C26</f>
        <v/>
      </c>
      <c r="E17" s="46" t="str">
        <f>'13-Edificio 9'!D27</f>
        <v/>
      </c>
      <c r="F17" s="49" t="str">
        <f>'13-Edificio 9'!E27</f>
        <v/>
      </c>
      <c r="G17" s="49" t="str">
        <f>'13-Edificio 9'!F27</f>
        <v/>
      </c>
      <c r="H17" s="18" t="str">
        <f>'13-Edificio 9'!G27</f>
        <v/>
      </c>
      <c r="I17" s="18" t="str">
        <f>'13-Edificio 9'!H27</f>
        <v/>
      </c>
      <c r="J17" s="18" t="str">
        <f>'13-Edificio 9'!I27</f>
        <v/>
      </c>
      <c r="K17" s="90" t="str">
        <f>IF(H17="","",H17*'3-Factor de emisión'!$C$4)</f>
        <v/>
      </c>
      <c r="L17" s="90" t="str">
        <f t="shared" si="0"/>
        <v/>
      </c>
    </row>
    <row r="18" spans="1:12" s="20" customFormat="1" ht="20.100000000000001" customHeight="1" x14ac:dyDescent="0.25">
      <c r="A18" s="16">
        <v>10</v>
      </c>
      <c r="B18" s="17" t="str">
        <f>IF('14-Edificio 10'!D$4="","",'14-Edificio 10'!D$4)</f>
        <v/>
      </c>
      <c r="C18" s="18" t="str">
        <f>'14-Edificio 10'!B27</f>
        <v/>
      </c>
      <c r="D18" s="18" t="str">
        <f>'14-Edificio 10'!C26</f>
        <v/>
      </c>
      <c r="E18" s="46" t="str">
        <f>'14-Edificio 10'!D27</f>
        <v/>
      </c>
      <c r="F18" s="49" t="str">
        <f>'14-Edificio 10'!E27</f>
        <v/>
      </c>
      <c r="G18" s="49" t="str">
        <f>'14-Edificio 10'!F27</f>
        <v/>
      </c>
      <c r="H18" s="18" t="str">
        <f>'14-Edificio 10'!G27</f>
        <v/>
      </c>
      <c r="I18" s="18" t="str">
        <f>'14-Edificio 10'!H27</f>
        <v/>
      </c>
      <c r="J18" s="18" t="str">
        <f>'14-Edificio 10'!I27</f>
        <v/>
      </c>
      <c r="K18" s="90" t="str">
        <f>IF(H18="","",H18*'3-Factor de emisión'!$C$4)</f>
        <v/>
      </c>
      <c r="L18" s="90" t="str">
        <f t="shared" si="0"/>
        <v/>
      </c>
    </row>
    <row r="19" spans="1:12" s="20" customFormat="1" ht="20.100000000000001" customHeight="1" x14ac:dyDescent="0.25">
      <c r="A19" s="154" t="s">
        <v>116</v>
      </c>
      <c r="B19" s="154"/>
      <c r="C19" s="19">
        <f>IF(SUM(C9:C18)=0,"",SUM(C9:C18))</f>
        <v>59527.25</v>
      </c>
      <c r="D19" s="19">
        <f>IF(MAX(D9:D18)=0,"",MAX(D9:D18))</f>
        <v>769872</v>
      </c>
      <c r="E19" s="47">
        <f t="shared" ref="E19:J19" si="1">IF(SUM(E9:E18)=0,"",SUM(E9:E18))</f>
        <v>9120841.666666666</v>
      </c>
      <c r="F19" s="19">
        <f>IF(SUM(F9:F18)=0,"",SUM(F9:F18))</f>
        <v>192</v>
      </c>
      <c r="G19" s="19">
        <f>IF(SUM(G9:G18)=0,"",SUM(G9:G18))</f>
        <v>8500</v>
      </c>
      <c r="H19" s="19" t="s">
        <v>101</v>
      </c>
      <c r="I19" s="19" t="s">
        <v>101</v>
      </c>
      <c r="J19" s="19">
        <f t="shared" si="1"/>
        <v>6964.688250000002</v>
      </c>
      <c r="K19" s="19">
        <f>SUM(K9:K18)</f>
        <v>36.274417968750001</v>
      </c>
      <c r="L19" s="19">
        <f>SUM(L9:L18)</f>
        <v>3.627441796875E-2</v>
      </c>
    </row>
    <row r="20" spans="1:12" s="20" customFormat="1" ht="20.100000000000001" customHeight="1" x14ac:dyDescent="0.25">
      <c r="A20" s="150" t="s">
        <v>23</v>
      </c>
      <c r="B20" s="151"/>
      <c r="C20" s="19" t="s">
        <v>101</v>
      </c>
      <c r="D20" s="19" t="s">
        <v>101</v>
      </c>
      <c r="E20" s="19" t="s">
        <v>101</v>
      </c>
      <c r="F20" s="19" t="s">
        <v>101</v>
      </c>
      <c r="G20" s="19" t="s">
        <v>101</v>
      </c>
      <c r="H20" s="19">
        <f>C19/F19</f>
        <v>310.03776041666669</v>
      </c>
      <c r="I20" s="19">
        <f>C19/G19</f>
        <v>7.0032058823529413</v>
      </c>
      <c r="J20" s="19" t="s">
        <v>101</v>
      </c>
      <c r="K20" s="19">
        <f>J19/F19</f>
        <v>36.274417968750008</v>
      </c>
      <c r="L20" s="99">
        <f>K19/G19</f>
        <v>4.2675785845588234E-3</v>
      </c>
    </row>
    <row r="21" spans="1:12" s="20" customFormat="1" ht="20.100000000000001" customHeight="1" x14ac:dyDescent="0.25"/>
    <row r="22" spans="1:12" s="20" customFormat="1" ht="20.100000000000001" customHeight="1" x14ac:dyDescent="0.25"/>
    <row r="23" spans="1:12" s="20" customFormat="1" ht="20.100000000000001" customHeight="1" x14ac:dyDescent="0.25"/>
    <row r="25" spans="1:12" ht="18.75" x14ac:dyDescent="0.25">
      <c r="A25" s="138" t="s">
        <v>123</v>
      </c>
      <c r="B25" s="138"/>
      <c r="C25" s="138"/>
      <c r="D25" s="138"/>
      <c r="E25" s="138"/>
      <c r="F25" s="138"/>
      <c r="G25" s="138"/>
      <c r="H25" s="138"/>
      <c r="I25" s="138"/>
      <c r="J25" s="138"/>
      <c r="K25" s="91"/>
    </row>
    <row r="26" spans="1:12" ht="18.75" x14ac:dyDescent="0.25">
      <c r="A26" s="55"/>
      <c r="B26" s="55"/>
      <c r="C26" s="55"/>
      <c r="D26" s="55"/>
      <c r="E26" s="55"/>
      <c r="F26" s="55"/>
      <c r="G26" s="55"/>
      <c r="H26" s="55"/>
      <c r="I26" s="55"/>
      <c r="J26" s="55"/>
      <c r="K26" s="91"/>
    </row>
    <row r="28" spans="1:12" x14ac:dyDescent="0.25">
      <c r="A28" s="15" t="str">
        <f>IF('4-Datos generales'!H11="","",'4-Datos generales'!H11)</f>
        <v>Imprenta Nacional</v>
      </c>
    </row>
  </sheetData>
  <mergeCells count="17">
    <mergeCell ref="A25:J25"/>
    <mergeCell ref="C4:J4"/>
    <mergeCell ref="A7:A8"/>
    <mergeCell ref="A3:B3"/>
    <mergeCell ref="C3:J3"/>
    <mergeCell ref="A19:B19"/>
    <mergeCell ref="B7:B8"/>
    <mergeCell ref="C7:C8"/>
    <mergeCell ref="F7:F8"/>
    <mergeCell ref="G7:G8"/>
    <mergeCell ref="H7:L7"/>
    <mergeCell ref="A6:L6"/>
    <mergeCell ref="A1:J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57"/>
  <sheetViews>
    <sheetView zoomScale="80" zoomScaleNormal="80" workbookViewId="0">
      <selection activeCell="K9" sqref="K9"/>
    </sheetView>
  </sheetViews>
  <sheetFormatPr baseColWidth="10" defaultRowHeight="15" x14ac:dyDescent="0.25"/>
  <cols>
    <col min="1" max="1" width="25.28515625" style="23" customWidth="1"/>
    <col min="2" max="6" width="13.7109375" style="23" customWidth="1"/>
    <col min="7" max="9" width="15.7109375" style="23" customWidth="1"/>
    <col min="10" max="10" width="16.42578125" style="23" customWidth="1"/>
    <col min="11" max="11" width="20.7109375" style="23" customWidth="1"/>
    <col min="12" max="16384" width="11.42578125" style="23"/>
  </cols>
  <sheetData>
    <row r="1" spans="1:11" s="20" customFormat="1" ht="20.100000000000001" customHeight="1" x14ac:dyDescent="0.25">
      <c r="A1" s="158" t="s">
        <v>45</v>
      </c>
      <c r="B1" s="158"/>
      <c r="C1" s="158"/>
      <c r="D1" s="158"/>
      <c r="E1" s="158"/>
      <c r="F1" s="158"/>
      <c r="G1" s="158"/>
      <c r="H1" s="158"/>
      <c r="I1" s="158"/>
      <c r="J1" s="94"/>
    </row>
    <row r="2" spans="1:11" s="20" customFormat="1" ht="20.100000000000001" customHeight="1" x14ac:dyDescent="0.25">
      <c r="A2" s="21"/>
      <c r="B2" s="21"/>
      <c r="C2" s="21"/>
      <c r="D2" s="21"/>
      <c r="E2" s="21"/>
      <c r="F2" s="21"/>
      <c r="G2" s="21"/>
      <c r="H2" s="21"/>
      <c r="I2" s="21"/>
      <c r="J2" s="21"/>
    </row>
    <row r="3" spans="1:11" s="88" customFormat="1" ht="20.100000000000001" customHeight="1" x14ac:dyDescent="0.25">
      <c r="A3" s="26" t="s">
        <v>14</v>
      </c>
      <c r="B3" s="156" t="str">
        <f>IF('4-Datos generales'!H11="","",'4-Datos generales'!H11)</f>
        <v>Imprenta Nacional</v>
      </c>
      <c r="C3" s="156"/>
      <c r="D3" s="156"/>
      <c r="E3" s="156"/>
      <c r="F3" s="156"/>
      <c r="G3" s="156"/>
      <c r="H3" s="156"/>
      <c r="I3" s="156"/>
      <c r="J3" s="96"/>
    </row>
    <row r="4" spans="1:11" s="89" customFormat="1" ht="20.100000000000001" customHeight="1" x14ac:dyDescent="0.25">
      <c r="A4" s="58" t="s">
        <v>58</v>
      </c>
      <c r="B4" s="153"/>
      <c r="C4" s="153"/>
      <c r="D4" s="153"/>
      <c r="E4" s="153"/>
      <c r="F4" s="153"/>
      <c r="G4" s="153"/>
      <c r="H4" s="153"/>
      <c r="I4" s="153"/>
      <c r="J4" s="97"/>
    </row>
    <row r="5" spans="1:11" s="20" customFormat="1" ht="20.100000000000001" customHeight="1" x14ac:dyDescent="0.25">
      <c r="A5" s="21"/>
      <c r="B5" s="21"/>
      <c r="C5" s="21"/>
      <c r="D5" s="22"/>
      <c r="E5" s="22"/>
      <c r="F5" s="22"/>
      <c r="G5" s="22"/>
      <c r="H5" s="22"/>
      <c r="I5" s="22"/>
      <c r="J5" s="22"/>
    </row>
    <row r="6" spans="1:11" ht="20.100000000000001" customHeight="1" x14ac:dyDescent="0.25"/>
    <row r="7" spans="1:11" ht="20.100000000000001" customHeight="1" x14ac:dyDescent="0.25">
      <c r="A7" s="157" t="s">
        <v>41</v>
      </c>
      <c r="B7" s="157"/>
      <c r="C7" s="157"/>
      <c r="D7" s="157"/>
      <c r="E7" s="157"/>
      <c r="F7" s="157"/>
      <c r="G7" s="157"/>
      <c r="H7" s="157"/>
      <c r="I7" s="157"/>
      <c r="J7" s="157"/>
      <c r="K7" s="157"/>
    </row>
    <row r="8" spans="1:11" ht="20.100000000000001" customHeight="1" x14ac:dyDescent="0.25">
      <c r="A8" s="141" t="s">
        <v>0</v>
      </c>
      <c r="B8" s="141" t="s">
        <v>21</v>
      </c>
      <c r="C8" s="141" t="s">
        <v>25</v>
      </c>
      <c r="D8" s="141" t="s">
        <v>50</v>
      </c>
      <c r="E8" s="141" t="s">
        <v>99</v>
      </c>
      <c r="F8" s="141" t="s">
        <v>33</v>
      </c>
      <c r="G8" s="141" t="s">
        <v>17</v>
      </c>
      <c r="H8" s="141"/>
      <c r="I8" s="141"/>
      <c r="J8" s="141"/>
      <c r="K8" s="141"/>
    </row>
    <row r="9" spans="1:11" ht="84.95" customHeight="1" x14ac:dyDescent="0.25">
      <c r="A9" s="141"/>
      <c r="B9" s="141"/>
      <c r="C9" s="141"/>
      <c r="D9" s="141"/>
      <c r="E9" s="141"/>
      <c r="F9" s="141"/>
      <c r="G9" s="93" t="s">
        <v>57</v>
      </c>
      <c r="H9" s="93" t="s">
        <v>56</v>
      </c>
      <c r="I9" s="93" t="s">
        <v>115</v>
      </c>
      <c r="J9" s="93" t="s">
        <v>128</v>
      </c>
      <c r="K9" s="93" t="s">
        <v>117</v>
      </c>
    </row>
    <row r="10" spans="1:11" ht="20.100000000000001" customHeight="1" x14ac:dyDescent="0.25">
      <c r="A10" s="17" t="s">
        <v>19</v>
      </c>
      <c r="B10" s="34">
        <f>IF(SUM('5-Edificio 1'!B14+'6-Edificio 2'!B14+'7-Edificio 3'!B14+'8-Edificio 4'!B14+'9-Edificio 5'!B14+'10-edificio 6'!B14+'11-Edificio 7'!B14+'12-Edificio 8'!B14+'13-Edificio 9'!B14+'14-Edificio 10'!B14)=0," ",('5-Edificio 1'!B14+'6-Edificio 2'!B14+'7-Edificio 3'!B14+'8-Edificio 4'!B14+'9-Edificio 5'!B14+'10-edificio 6'!B14+'11-Edificio 7'!B14+'12-Edificio 8'!B14+'13-Edificio 9'!B14+'14-Edificio 10'!B14))</f>
        <v>58270</v>
      </c>
      <c r="C10" s="34">
        <f>IF(SUM('5-Edificio 1'!C14+'6-Edificio 2'!C14+'7-Edificio 3'!C14+'8-Edificio 4'!C14+'9-Edificio 5'!C14+'10-edificio 6'!C14+'11-Edificio 7'!C14+'12-Edificio 8'!C14+'13-Edificio 9'!C14+'14-Edificio 10'!C14)=0," ",('5-Edificio 1'!C14+'6-Edificio 2'!C14+'7-Edificio 3'!C14+'8-Edificio 4'!C14+'9-Edificio 5'!C14+'10-edificio 6'!C14+'11-Edificio 7'!C14+'12-Edificio 8'!C14+'13-Edificio 9'!C14+'14-Edificio 10'!C14))</f>
        <v>700848</v>
      </c>
      <c r="D10" s="42">
        <f>IF(SUM('5-Edificio 1'!D14+'6-Edificio 2'!D14+'7-Edificio 3'!D14+'8-Edificio 4'!D14+'9-Edificio 5'!D14+'10-edificio 6'!D14+'11-Edificio 7'!D14+'12-Edificio 8'!D14+'13-Edificio 9'!D14+'14-Edificio 10'!D14)=0," ",('5-Edificio 1'!D14+'6-Edificio 2'!D14+'7-Edificio 3'!D14+'8-Edificio 4'!D14+'9-Edificio 5'!D14+'10-edificio 6'!D14+'11-Edificio 7'!D14+'12-Edificio 8'!D14+'13-Edificio 9'!D14+'14-Edificio 10'!D14))</f>
        <v>8450020</v>
      </c>
      <c r="E10" s="34">
        <f>IF(SUM('5-Edificio 1'!E14+'6-Edificio 2'!E14+'7-Edificio 3'!E14+'8-Edificio 4'!E14+'9-Edificio 5'!E14+'10-edificio 6'!E14+'11-Edificio 7'!E14+'12-Edificio 8'!E14+'13-Edificio 9'!E14+'14-Edificio 10'!E14)=0," ",('5-Edificio 1'!E14+'6-Edificio 2'!E14+'7-Edificio 3'!E14+'8-Edificio 4'!E14+'9-Edificio 5'!E14+'10-edificio 6'!E14+'11-Edificio 7'!E14+'12-Edificio 8'!E14+'13-Edificio 9'!E14+'14-Edificio 10'!E14))</f>
        <v>192</v>
      </c>
      <c r="F10" s="34">
        <f>IF(SUM('5-Edificio 1'!F14+'6-Edificio 2'!F14+'7-Edificio 3'!F14+'8-Edificio 4'!F14+'9-Edificio 5'!F14+'10-edificio 6'!F14+'11-Edificio 7'!F14+'12-Edificio 8'!F14+'13-Edificio 9'!F14+'14-Edificio 10'!F14)=0," ",('5-Edificio 1'!F14+'6-Edificio 2'!F14+'7-Edificio 3'!F14+'8-Edificio 4'!F14+'9-Edificio 5'!F14+'10-edificio 6'!F14+'11-Edificio 7'!F14+'12-Edificio 8'!F14+'13-Edificio 9'!F14+'14-Edificio 10'!F14))</f>
        <v>8500</v>
      </c>
      <c r="G10" s="34">
        <f>IF(B10=" "," ",B10/E10)</f>
        <v>303.48958333333331</v>
      </c>
      <c r="H10" s="34">
        <f>IF(B10=" "," ",B10/F10)</f>
        <v>6.855294117647059</v>
      </c>
      <c r="I10" s="34">
        <f>IF(SUM('5-Edificio 1'!I14,'6-Edificio 2'!I14,'7-Edificio 3'!I14,'8-Edificio 4'!I14,'9-Edificio 5'!I14,'10-edificio 6'!I14,'11-Edificio 7'!I14,'12-Edificio 8'!I14,'13-Edificio 9'!I14,'14-Edificio 10'!I14)=0," ",SUM('5-Edificio 1'!I14,'6-Edificio 2'!I14,'7-Edificio 3'!I14,'8-Edificio 4'!I14,'9-Edificio 5'!I14,'10-edificio 6'!I14,'11-Edificio 7'!I14,'12-Edificio 8'!I14,'13-Edificio 9'!I14,'14-Edificio 10'!I14))</f>
        <v>6817.59</v>
      </c>
      <c r="J10" s="34">
        <f>IF(SUM('5-Edificio 1'!J14,'6-Edificio 2'!J14,'7-Edificio 3'!J14,'8-Edificio 4'!J14,'9-Edificio 5'!J14,'10-edificio 6'!J14,'11-Edificio 7'!J14,'12-Edificio 8'!J14,'13-Edificio 9'!J14,'14-Edificio 10'!J14)=0," ",SUM('5-Edificio 1'!J14,'6-Edificio 2'!J14,'7-Edificio 3'!J14,'8-Edificio 4'!J14,'9-Edificio 5'!J14,'10-edificio 6'!J14,'11-Edificio 7'!J14,'12-Edificio 8'!J14,'13-Edificio 9'!J14,'14-Edificio 10'!J14))</f>
        <v>6.81759</v>
      </c>
      <c r="K10" s="34">
        <f>IF(I10=" "," ",I10/E10)</f>
        <v>35.508281250000003</v>
      </c>
    </row>
    <row r="11" spans="1:11" ht="20.100000000000001" customHeight="1" x14ac:dyDescent="0.25">
      <c r="A11" s="17" t="s">
        <v>2</v>
      </c>
      <c r="B11" s="34">
        <f>IF(SUM('5-Edificio 1'!B15+'6-Edificio 2'!B15+'7-Edificio 3'!B15+'8-Edificio 4'!B15+'9-Edificio 5'!B15+'10-edificio 6'!B15+'11-Edificio 7'!B15+'12-Edificio 8'!B15+'13-Edificio 9'!B15+'14-Edificio 10'!B15)=0," ",('5-Edificio 1'!B15+'6-Edificio 2'!B15+'7-Edificio 3'!B15+'8-Edificio 4'!B15+'9-Edificio 5'!B15+'10-edificio 6'!B15+'11-Edificio 7'!B15+'12-Edificio 8'!B15+'13-Edificio 9'!B15+'14-Edificio 10'!B15))</f>
        <v>59609</v>
      </c>
      <c r="C11" s="34">
        <f>IF(SUM('5-Edificio 1'!C15+'6-Edificio 2'!C15+'7-Edificio 3'!C15+'8-Edificio 4'!C15+'9-Edificio 5'!C15+'10-edificio 6'!C15+'11-Edificio 7'!C15+'12-Edificio 8'!C15+'13-Edificio 9'!C15+'14-Edificio 10'!C15)=0," ",('5-Edificio 1'!C15+'6-Edificio 2'!C15+'7-Edificio 3'!C15+'8-Edificio 4'!C15+'9-Edificio 5'!C15+'10-edificio 6'!C15+'11-Edificio 7'!C15+'12-Edificio 8'!C15+'13-Edificio 9'!C15+'14-Edificio 10'!C15))</f>
        <v>765984</v>
      </c>
      <c r="D11" s="42">
        <f>IF(SUM('5-Edificio 1'!D15+'6-Edificio 2'!D15+'7-Edificio 3'!D15+'8-Edificio 4'!D15+'9-Edificio 5'!D15+'10-edificio 6'!D15+'11-Edificio 7'!D15+'12-Edificio 8'!D15+'13-Edificio 9'!D15+'14-Edificio 10'!D15)=0," ",('5-Edificio 1'!D15+'6-Edificio 2'!D15+'7-Edificio 3'!D15+'8-Edificio 4'!D15+'9-Edificio 5'!D15+'10-edificio 6'!D15+'11-Edificio 7'!D15+'12-Edificio 8'!D15+'13-Edificio 9'!D15+'14-Edificio 10'!D15))</f>
        <v>8945980</v>
      </c>
      <c r="E11" s="34">
        <f>IF(SUM('5-Edificio 1'!E15+'6-Edificio 2'!E15+'7-Edificio 3'!E15+'8-Edificio 4'!E15+'9-Edificio 5'!E15+'10-edificio 6'!E15+'11-Edificio 7'!E15+'12-Edificio 8'!E15+'13-Edificio 9'!E15+'14-Edificio 10'!E15)=0," ",('5-Edificio 1'!E15+'6-Edificio 2'!E15+'7-Edificio 3'!E15+'8-Edificio 4'!E15+'9-Edificio 5'!E15+'10-edificio 6'!E15+'11-Edificio 7'!E15+'12-Edificio 8'!E15+'13-Edificio 9'!E15+'14-Edificio 10'!E15))</f>
        <v>192</v>
      </c>
      <c r="F11" s="34">
        <f>IF(SUM('5-Edificio 1'!F15+'6-Edificio 2'!F15+'7-Edificio 3'!F15+'8-Edificio 4'!F15+'9-Edificio 5'!F15+'10-edificio 6'!F15+'11-Edificio 7'!F15+'12-Edificio 8'!F15+'13-Edificio 9'!F15+'14-Edificio 10'!F15)=0," ",('5-Edificio 1'!F15+'6-Edificio 2'!F15+'7-Edificio 3'!F15+'8-Edificio 4'!F15+'9-Edificio 5'!F15+'10-edificio 6'!F15+'11-Edificio 7'!F15+'12-Edificio 8'!F15+'13-Edificio 9'!F15+'14-Edificio 10'!F15))</f>
        <v>8500</v>
      </c>
      <c r="G11" s="34">
        <f t="shared" ref="G11:G21" si="0">IF(B11=" "," ",B11/E11)</f>
        <v>310.46354166666669</v>
      </c>
      <c r="H11" s="34">
        <f t="shared" ref="H11:H21" si="1">IF(B11=" "," ",B11/F11)</f>
        <v>7.0128235294117651</v>
      </c>
      <c r="I11" s="34">
        <f>IF(SUM('5-Edificio 1'!I15,'6-Edificio 2'!I15,'7-Edificio 3'!I15,'8-Edificio 4'!I15,'9-Edificio 5'!I15,'10-edificio 6'!I15,'11-Edificio 7'!I15,'12-Edificio 8'!I15,'13-Edificio 9'!I15,'14-Edificio 10'!I15)=0," ",SUM('5-Edificio 1'!I15,'6-Edificio 2'!I15,'7-Edificio 3'!I15,'8-Edificio 4'!I15,'9-Edificio 5'!I15,'10-edificio 6'!I15,'11-Edificio 7'!I15,'12-Edificio 8'!I15,'13-Edificio 9'!I15,'14-Edificio 10'!I15))</f>
        <v>6974.2530000000006</v>
      </c>
      <c r="J11" s="34">
        <f>IF(SUM('5-Edificio 1'!J15,'6-Edificio 2'!J15,'7-Edificio 3'!J15,'8-Edificio 4'!J15,'9-Edificio 5'!J15,'10-edificio 6'!J15,'11-Edificio 7'!J15,'12-Edificio 8'!J15,'13-Edificio 9'!J15,'14-Edificio 10'!J15)=0," ",SUM('5-Edificio 1'!J15,'6-Edificio 2'!J15,'7-Edificio 3'!J15,'8-Edificio 4'!J15,'9-Edificio 5'!J15,'10-edificio 6'!J15,'11-Edificio 7'!J15,'12-Edificio 8'!J15,'13-Edificio 9'!J15,'14-Edificio 10'!J15))</f>
        <v>6.9742530000000009</v>
      </c>
      <c r="K11" s="34">
        <f t="shared" ref="K11:K21" si="2">IF(I11=" "," ",I11/E11)</f>
        <v>36.324234375000003</v>
      </c>
    </row>
    <row r="12" spans="1:11" ht="20.100000000000001" customHeight="1" x14ac:dyDescent="0.25">
      <c r="A12" s="17" t="s">
        <v>3</v>
      </c>
      <c r="B12" s="34">
        <f>IF(SUM('5-Edificio 1'!B16+'6-Edificio 2'!B16+'7-Edificio 3'!B16+'8-Edificio 4'!B16+'9-Edificio 5'!B16+'10-edificio 6'!B16+'11-Edificio 7'!B16+'12-Edificio 8'!B16+'13-Edificio 9'!B16+'14-Edificio 10'!B16)=0," ",('5-Edificio 1'!B16+'6-Edificio 2'!B16+'7-Edificio 3'!B16+'8-Edificio 4'!B16+'9-Edificio 5'!B16+'10-edificio 6'!B16+'11-Edificio 7'!B16+'12-Edificio 8'!B16+'13-Edificio 9'!B16+'14-Edificio 10'!B16))</f>
        <v>54507</v>
      </c>
      <c r="C12" s="34">
        <f>IF(SUM('5-Edificio 1'!C16+'6-Edificio 2'!C16+'7-Edificio 3'!C16+'8-Edificio 4'!C16+'9-Edificio 5'!C16+'10-edificio 6'!C16+'11-Edificio 7'!C16+'12-Edificio 8'!C16+'13-Edificio 9'!C16+'14-Edificio 10'!C16)=0," ",('5-Edificio 1'!C16+'6-Edificio 2'!C16+'7-Edificio 3'!C16+'8-Edificio 4'!C16+'9-Edificio 5'!C16+'10-edificio 6'!C16+'11-Edificio 7'!C16+'12-Edificio 8'!C16+'13-Edificio 9'!C16+'14-Edificio 10'!C16))</f>
        <v>728448</v>
      </c>
      <c r="D12" s="42">
        <f>IF(SUM('5-Edificio 1'!D16+'6-Edificio 2'!D16+'7-Edificio 3'!D16+'8-Edificio 4'!D16+'9-Edificio 5'!D16+'10-edificio 6'!D16+'11-Edificio 7'!D16+'12-Edificio 8'!D16+'13-Edificio 9'!D16+'14-Edificio 10'!D16)=0," ",('5-Edificio 1'!D16+'6-Edificio 2'!D16+'7-Edificio 3'!D16+'8-Edificio 4'!D16+'9-Edificio 5'!D16+'10-edificio 6'!D16+'11-Edificio 7'!D16+'12-Edificio 8'!D16+'13-Edificio 9'!D16+'14-Edificio 10'!D16))</f>
        <v>8527540</v>
      </c>
      <c r="E12" s="34">
        <f>IF(SUM('5-Edificio 1'!E16+'6-Edificio 2'!E16+'7-Edificio 3'!E16+'8-Edificio 4'!E16+'9-Edificio 5'!E16+'10-edificio 6'!E16+'11-Edificio 7'!E16+'12-Edificio 8'!E16+'13-Edificio 9'!E16+'14-Edificio 10'!E16)=0," ",('5-Edificio 1'!E16+'6-Edificio 2'!E16+'7-Edificio 3'!E16+'8-Edificio 4'!E16+'9-Edificio 5'!E16+'10-edificio 6'!E16+'11-Edificio 7'!E16+'12-Edificio 8'!E16+'13-Edificio 9'!E16+'14-Edificio 10'!E16))</f>
        <v>192</v>
      </c>
      <c r="F12" s="34">
        <f>IF(SUM('5-Edificio 1'!F16+'6-Edificio 2'!F16+'7-Edificio 3'!F16+'8-Edificio 4'!F16+'9-Edificio 5'!F16+'10-edificio 6'!F16+'11-Edificio 7'!F16+'12-Edificio 8'!F16+'13-Edificio 9'!F16+'14-Edificio 10'!F16)=0," ",('5-Edificio 1'!F16+'6-Edificio 2'!F16+'7-Edificio 3'!F16+'8-Edificio 4'!F16+'9-Edificio 5'!F16+'10-edificio 6'!F16+'11-Edificio 7'!F16+'12-Edificio 8'!F16+'13-Edificio 9'!F16+'14-Edificio 10'!F16))</f>
        <v>8500</v>
      </c>
      <c r="G12" s="34">
        <f t="shared" si="0"/>
        <v>283.890625</v>
      </c>
      <c r="H12" s="34">
        <f t="shared" si="1"/>
        <v>6.4125882352941179</v>
      </c>
      <c r="I12" s="34">
        <f>IF(SUM('5-Edificio 1'!I16,'6-Edificio 2'!I16,'7-Edificio 3'!I16,'8-Edificio 4'!I16,'9-Edificio 5'!I16,'10-edificio 6'!I16,'11-Edificio 7'!I16,'12-Edificio 8'!I16,'13-Edificio 9'!I16,'14-Edificio 10'!I16)=0," ",SUM('5-Edificio 1'!I16,'6-Edificio 2'!I16,'7-Edificio 3'!I16,'8-Edificio 4'!I16,'9-Edificio 5'!I16,'10-edificio 6'!I16,'11-Edificio 7'!I16,'12-Edificio 8'!I16,'13-Edificio 9'!I16,'14-Edificio 10'!I16))</f>
        <v>6377.3190000000004</v>
      </c>
      <c r="J12" s="34">
        <f>IF(SUM('5-Edificio 1'!J16,'6-Edificio 2'!J16,'7-Edificio 3'!J16,'8-Edificio 4'!J16,'9-Edificio 5'!J16,'10-edificio 6'!J16,'11-Edificio 7'!J16,'12-Edificio 8'!J16,'13-Edificio 9'!J16,'14-Edificio 10'!J16)=0," ",SUM('5-Edificio 1'!J16,'6-Edificio 2'!J16,'7-Edificio 3'!J16,'8-Edificio 4'!J16,'9-Edificio 5'!J16,'10-edificio 6'!J16,'11-Edificio 7'!J16,'12-Edificio 8'!J16,'13-Edificio 9'!J16,'14-Edificio 10'!J16))</f>
        <v>6.3773190000000008</v>
      </c>
      <c r="K12" s="34">
        <f t="shared" si="2"/>
        <v>33.215203125000002</v>
      </c>
    </row>
    <row r="13" spans="1:11" ht="20.100000000000001" customHeight="1" x14ac:dyDescent="0.25">
      <c r="A13" s="17" t="s">
        <v>4</v>
      </c>
      <c r="B13" s="34">
        <f>IF(SUM('5-Edificio 1'!B17+'6-Edificio 2'!B17+'7-Edificio 3'!B17+'8-Edificio 4'!B17+'9-Edificio 5'!B17+'10-edificio 6'!B17+'11-Edificio 7'!B17+'12-Edificio 8'!B17+'13-Edificio 9'!B17+'14-Edificio 10'!B17)=0," ",('5-Edificio 1'!B17+'6-Edificio 2'!B17+'7-Edificio 3'!B17+'8-Edificio 4'!B17+'9-Edificio 5'!B17+'10-edificio 6'!B17+'11-Edificio 7'!B17+'12-Edificio 8'!B17+'13-Edificio 9'!B17+'14-Edificio 10'!B17))</f>
        <v>55386</v>
      </c>
      <c r="C13" s="34">
        <f>IF(SUM('5-Edificio 1'!C17+'6-Edificio 2'!C17+'7-Edificio 3'!C17+'8-Edificio 4'!C17+'9-Edificio 5'!C17+'10-edificio 6'!C17+'11-Edificio 7'!C17+'12-Edificio 8'!C17+'13-Edificio 9'!C17+'14-Edificio 10'!C17)=0," ",('5-Edificio 1'!C17+'6-Edificio 2'!C17+'7-Edificio 3'!C17+'8-Edificio 4'!C17+'9-Edificio 5'!C17+'10-edificio 6'!C17+'11-Edificio 7'!C17+'12-Edificio 8'!C17+'13-Edificio 9'!C17+'14-Edificio 10'!C17))</f>
        <v>653020</v>
      </c>
      <c r="D13" s="42">
        <f>IF(SUM('5-Edificio 1'!D17+'6-Edificio 2'!D17+'7-Edificio 3'!D17+'8-Edificio 4'!D17+'9-Edificio 5'!D17+'10-edificio 6'!D17+'11-Edificio 7'!D17+'12-Edificio 8'!D17+'13-Edificio 9'!D17+'14-Edificio 10'!D17)=0," ",('5-Edificio 1'!D17+'6-Edificio 2'!D17+'7-Edificio 3'!D17+'8-Edificio 4'!D17+'9-Edificio 5'!D17+'10-edificio 6'!D17+'11-Edificio 7'!D17+'12-Edificio 8'!D17+'13-Edificio 9'!D17+'14-Edificio 10'!D17))</f>
        <v>8294930</v>
      </c>
      <c r="E13" s="34">
        <f>IF(SUM('5-Edificio 1'!E17+'6-Edificio 2'!E17+'7-Edificio 3'!E17+'8-Edificio 4'!E17+'9-Edificio 5'!E17+'10-edificio 6'!E17+'11-Edificio 7'!E17+'12-Edificio 8'!E17+'13-Edificio 9'!E17+'14-Edificio 10'!E17)=0," ",('5-Edificio 1'!E17+'6-Edificio 2'!E17+'7-Edificio 3'!E17+'8-Edificio 4'!E17+'9-Edificio 5'!E17+'10-edificio 6'!E17+'11-Edificio 7'!E17+'12-Edificio 8'!E17+'13-Edificio 9'!E17+'14-Edificio 10'!E17))</f>
        <v>192</v>
      </c>
      <c r="F13" s="34">
        <f>IF(SUM('5-Edificio 1'!F17+'6-Edificio 2'!F17+'7-Edificio 3'!F17+'8-Edificio 4'!F17+'9-Edificio 5'!F17+'10-edificio 6'!F17+'11-Edificio 7'!F17+'12-Edificio 8'!F17+'13-Edificio 9'!F17+'14-Edificio 10'!F17)=0," ",('5-Edificio 1'!F17+'6-Edificio 2'!F17+'7-Edificio 3'!F17+'8-Edificio 4'!F17+'9-Edificio 5'!F17+'10-edificio 6'!F17+'11-Edificio 7'!F17+'12-Edificio 8'!F17+'13-Edificio 9'!F17+'14-Edificio 10'!F17))</f>
        <v>8500</v>
      </c>
      <c r="G13" s="34">
        <f t="shared" si="0"/>
        <v>288.46875</v>
      </c>
      <c r="H13" s="34">
        <f t="shared" si="1"/>
        <v>6.516</v>
      </c>
      <c r="I13" s="34">
        <f>IF(SUM('5-Edificio 1'!I17,'6-Edificio 2'!I17,'7-Edificio 3'!I17,'8-Edificio 4'!I17,'9-Edificio 5'!I17,'10-edificio 6'!I17,'11-Edificio 7'!I17,'12-Edificio 8'!I17,'13-Edificio 9'!I17,'14-Edificio 10'!I17)=0," ",SUM('5-Edificio 1'!I17,'6-Edificio 2'!I17,'7-Edificio 3'!I17,'8-Edificio 4'!I17,'9-Edificio 5'!I17,'10-edificio 6'!I17,'11-Edificio 7'!I17,'12-Edificio 8'!I17,'13-Edificio 9'!I17,'14-Edificio 10'!I17))</f>
        <v>6480.1620000000003</v>
      </c>
      <c r="J13" s="34">
        <f>IF(SUM('5-Edificio 1'!J17,'6-Edificio 2'!J17,'7-Edificio 3'!J17,'8-Edificio 4'!J17,'9-Edificio 5'!J17,'10-edificio 6'!J17,'11-Edificio 7'!J17,'12-Edificio 8'!J17,'13-Edificio 9'!J17,'14-Edificio 10'!J17)=0," ",SUM('5-Edificio 1'!J17,'6-Edificio 2'!J17,'7-Edificio 3'!J17,'8-Edificio 4'!J17,'9-Edificio 5'!J17,'10-edificio 6'!J17,'11-Edificio 7'!J17,'12-Edificio 8'!J17,'13-Edificio 9'!J17,'14-Edificio 10'!J17))</f>
        <v>6.480162</v>
      </c>
      <c r="K13" s="34">
        <f t="shared" si="2"/>
        <v>33.750843750000001</v>
      </c>
    </row>
    <row r="14" spans="1:11" ht="20.100000000000001" customHeight="1" x14ac:dyDescent="0.25">
      <c r="A14" s="17" t="s">
        <v>5</v>
      </c>
      <c r="B14" s="34">
        <f>IF(SUM('5-Edificio 1'!B18+'6-Edificio 2'!B18+'7-Edificio 3'!B18+'8-Edificio 4'!B18+'9-Edificio 5'!B18+'10-edificio 6'!B18+'11-Edificio 7'!B18+'12-Edificio 8'!B18+'13-Edificio 9'!B18+'14-Edificio 10'!B18)=0," ",('5-Edificio 1'!B18+'6-Edificio 2'!B18+'7-Edificio 3'!B18+'8-Edificio 4'!B18+'9-Edificio 5'!B18+'10-edificio 6'!B18+'11-Edificio 7'!B18+'12-Edificio 8'!B18+'13-Edificio 9'!B18+'14-Edificio 10'!B18))</f>
        <v>66716</v>
      </c>
      <c r="C14" s="34">
        <f>IF(SUM('5-Edificio 1'!C18+'6-Edificio 2'!C18+'7-Edificio 3'!C18+'8-Edificio 4'!C18+'9-Edificio 5'!C18+'10-edificio 6'!C18+'11-Edificio 7'!C18+'12-Edificio 8'!C18+'13-Edificio 9'!C18+'14-Edificio 10'!C18)=0," ",('5-Edificio 1'!C18+'6-Edificio 2'!C18+'7-Edificio 3'!C18+'8-Edificio 4'!C18+'9-Edificio 5'!C18+'10-edificio 6'!C18+'11-Edificio 7'!C18+'12-Edificio 8'!C18+'13-Edificio 9'!C18+'14-Edificio 10'!C18))</f>
        <v>708250</v>
      </c>
      <c r="D14" s="42">
        <f>IF(SUM('5-Edificio 1'!D18+'6-Edificio 2'!D18+'7-Edificio 3'!D18+'8-Edificio 4'!D18+'9-Edificio 5'!D18+'10-edificio 6'!D18+'11-Edificio 7'!D18+'12-Edificio 8'!D18+'13-Edificio 9'!D18+'14-Edificio 10'!D18)=0," ",('5-Edificio 1'!D18+'6-Edificio 2'!D18+'7-Edificio 3'!D18+'8-Edificio 4'!D18+'9-Edificio 5'!D18+'10-edificio 6'!D18+'11-Edificio 7'!D18+'12-Edificio 8'!D18+'13-Edificio 9'!D18+'14-Edificio 10'!D18))</f>
        <v>9214410</v>
      </c>
      <c r="E14" s="34">
        <f>IF(SUM('5-Edificio 1'!E18+'6-Edificio 2'!E18+'7-Edificio 3'!E18+'8-Edificio 4'!E18+'9-Edificio 5'!E18+'10-edificio 6'!E18+'11-Edificio 7'!E18+'12-Edificio 8'!E18+'13-Edificio 9'!E18+'14-Edificio 10'!E18)=0," ",('5-Edificio 1'!E18+'6-Edificio 2'!E18+'7-Edificio 3'!E18+'8-Edificio 4'!E18+'9-Edificio 5'!E18+'10-edificio 6'!E18+'11-Edificio 7'!E18+'12-Edificio 8'!E18+'13-Edificio 9'!E18+'14-Edificio 10'!E18))</f>
        <v>192</v>
      </c>
      <c r="F14" s="34">
        <f>IF(SUM('5-Edificio 1'!F18+'6-Edificio 2'!F18+'7-Edificio 3'!F18+'8-Edificio 4'!F18+'9-Edificio 5'!F18+'10-edificio 6'!F18+'11-Edificio 7'!F18+'12-Edificio 8'!F18+'13-Edificio 9'!F18+'14-Edificio 10'!F18)=0," ",('5-Edificio 1'!F18+'6-Edificio 2'!F18+'7-Edificio 3'!F18+'8-Edificio 4'!F18+'9-Edificio 5'!F18+'10-edificio 6'!F18+'11-Edificio 7'!F18+'12-Edificio 8'!F18+'13-Edificio 9'!F18+'14-Edificio 10'!F18))</f>
        <v>8500</v>
      </c>
      <c r="G14" s="34">
        <f t="shared" si="0"/>
        <v>347.47916666666669</v>
      </c>
      <c r="H14" s="34">
        <f t="shared" si="1"/>
        <v>7.8489411764705883</v>
      </c>
      <c r="I14" s="34">
        <f>IF(SUM('5-Edificio 1'!I18,'6-Edificio 2'!I18,'7-Edificio 3'!I18,'8-Edificio 4'!I18,'9-Edificio 5'!I18,'10-edificio 6'!I18,'11-Edificio 7'!I18,'12-Edificio 8'!I18,'13-Edificio 9'!I18,'14-Edificio 10'!I18)=0," ",SUM('5-Edificio 1'!I18,'6-Edificio 2'!I18,'7-Edificio 3'!I18,'8-Edificio 4'!I18,'9-Edificio 5'!I18,'10-edificio 6'!I18,'11-Edificio 7'!I18,'12-Edificio 8'!I18,'13-Edificio 9'!I18,'14-Edificio 10'!I18))</f>
        <v>7805.7720000000008</v>
      </c>
      <c r="J14" s="34">
        <f>IF(SUM('5-Edificio 1'!J18,'6-Edificio 2'!J18,'7-Edificio 3'!J18,'8-Edificio 4'!J18,'9-Edificio 5'!J18,'10-edificio 6'!J18,'11-Edificio 7'!J18,'12-Edificio 8'!J18,'13-Edificio 9'!J18,'14-Edificio 10'!J18)=0," ",SUM('5-Edificio 1'!J18,'6-Edificio 2'!J18,'7-Edificio 3'!J18,'8-Edificio 4'!J18,'9-Edificio 5'!J18,'10-edificio 6'!J18,'11-Edificio 7'!J18,'12-Edificio 8'!J18,'13-Edificio 9'!J18,'14-Edificio 10'!J18))</f>
        <v>7.805772000000001</v>
      </c>
      <c r="K14" s="34">
        <f t="shared" si="2"/>
        <v>40.655062500000007</v>
      </c>
    </row>
    <row r="15" spans="1:11" ht="20.100000000000001" customHeight="1" x14ac:dyDescent="0.25">
      <c r="A15" s="17" t="s">
        <v>6</v>
      </c>
      <c r="B15" s="34">
        <f>IF(SUM('5-Edificio 1'!B19+'6-Edificio 2'!B19+'7-Edificio 3'!B19+'8-Edificio 4'!B19+'9-Edificio 5'!B19+'10-edificio 6'!B19+'11-Edificio 7'!B19+'12-Edificio 8'!B19+'13-Edificio 9'!B19+'14-Edificio 10'!B19)=0," ",('5-Edificio 1'!B19+'6-Edificio 2'!B19+'7-Edificio 3'!B19+'8-Edificio 4'!B19+'9-Edificio 5'!B19+'10-edificio 6'!B19+'11-Edificio 7'!B19+'12-Edificio 8'!B19+'13-Edificio 9'!B19+'14-Edificio 10'!B19))</f>
        <v>61624</v>
      </c>
      <c r="C15" s="34">
        <f>IF(SUM('5-Edificio 1'!C19+'6-Edificio 2'!C19+'7-Edificio 3'!C19+'8-Edificio 4'!C19+'9-Edificio 5'!C19+'10-edificio 6'!C19+'11-Edificio 7'!C19+'12-Edificio 8'!C19+'13-Edificio 9'!C19+'14-Edificio 10'!C19)=0," ",('5-Edificio 1'!C19+'6-Edificio 2'!C19+'7-Edificio 3'!C19+'8-Edificio 4'!C19+'9-Edificio 5'!C19+'10-edificio 6'!C19+'11-Edificio 7'!C19+'12-Edificio 8'!C19+'13-Edificio 9'!C19+'14-Edificio 10'!C19))</f>
        <v>690.14</v>
      </c>
      <c r="D15" s="42">
        <f>IF(SUM('5-Edificio 1'!D19+'6-Edificio 2'!D19+'7-Edificio 3'!D19+'8-Edificio 4'!D19+'9-Edificio 5'!D19+'10-edificio 6'!D19+'11-Edificio 7'!D19+'12-Edificio 8'!D19+'13-Edificio 9'!D19+'14-Edificio 10'!D19)=0," ",('5-Edificio 1'!D19+'6-Edificio 2'!D19+'7-Edificio 3'!D19+'8-Edificio 4'!D19+'9-Edificio 5'!D19+'10-edificio 6'!D19+'11-Edificio 7'!D19+'12-Edificio 8'!D19+'13-Edificio 9'!D19+'14-Edificio 10'!D19))</f>
        <v>8776000</v>
      </c>
      <c r="E15" s="34">
        <f>IF(SUM('5-Edificio 1'!E19+'6-Edificio 2'!E19+'7-Edificio 3'!E19+'8-Edificio 4'!E19+'9-Edificio 5'!E19+'10-edificio 6'!E19+'11-Edificio 7'!E19+'12-Edificio 8'!E19+'13-Edificio 9'!E19+'14-Edificio 10'!E19)=0," ",('5-Edificio 1'!E19+'6-Edificio 2'!E19+'7-Edificio 3'!E19+'8-Edificio 4'!E19+'9-Edificio 5'!E19+'10-edificio 6'!E19+'11-Edificio 7'!E19+'12-Edificio 8'!E19+'13-Edificio 9'!E19+'14-Edificio 10'!E19))</f>
        <v>192</v>
      </c>
      <c r="F15" s="34">
        <f>IF(SUM('5-Edificio 1'!F19+'6-Edificio 2'!F19+'7-Edificio 3'!F19+'8-Edificio 4'!F19+'9-Edificio 5'!F19+'10-edificio 6'!F19+'11-Edificio 7'!F19+'12-Edificio 8'!F19+'13-Edificio 9'!F19+'14-Edificio 10'!F19)=0," ",('5-Edificio 1'!F19+'6-Edificio 2'!F19+'7-Edificio 3'!F19+'8-Edificio 4'!F19+'9-Edificio 5'!F19+'10-edificio 6'!F19+'11-Edificio 7'!F19+'12-Edificio 8'!F19+'13-Edificio 9'!F19+'14-Edificio 10'!F19))</f>
        <v>8500</v>
      </c>
      <c r="G15" s="34">
        <f t="shared" si="0"/>
        <v>320.95833333333331</v>
      </c>
      <c r="H15" s="34">
        <f t="shared" si="1"/>
        <v>7.2498823529411762</v>
      </c>
      <c r="I15" s="34">
        <f>IF(SUM('5-Edificio 1'!I19,'6-Edificio 2'!I19,'7-Edificio 3'!I19,'8-Edificio 4'!I19,'9-Edificio 5'!I19,'10-edificio 6'!I19,'11-Edificio 7'!I19,'12-Edificio 8'!I19,'13-Edificio 9'!I19,'14-Edificio 10'!I19)=0," ",SUM('5-Edificio 1'!I19,'6-Edificio 2'!I19,'7-Edificio 3'!I19,'8-Edificio 4'!I19,'9-Edificio 5'!I19,'10-edificio 6'!I19,'11-Edificio 7'!I19,'12-Edificio 8'!I19,'13-Edificio 9'!I19,'14-Edificio 10'!I19))</f>
        <v>7210.0080000000007</v>
      </c>
      <c r="J15" s="34">
        <f>IF(SUM('5-Edificio 1'!J19,'6-Edificio 2'!J19,'7-Edificio 3'!J19,'8-Edificio 4'!J19,'9-Edificio 5'!J19,'10-edificio 6'!J19,'11-Edificio 7'!J19,'12-Edificio 8'!J19,'13-Edificio 9'!J19,'14-Edificio 10'!J19)=0," ",SUM('5-Edificio 1'!J19,'6-Edificio 2'!J19,'7-Edificio 3'!J19,'8-Edificio 4'!J19,'9-Edificio 5'!J19,'10-edificio 6'!J19,'11-Edificio 7'!J19,'12-Edificio 8'!J19,'13-Edificio 9'!J19,'14-Edificio 10'!J19))</f>
        <v>7.2100080000000011</v>
      </c>
      <c r="K15" s="34">
        <f t="shared" si="2"/>
        <v>37.552125000000004</v>
      </c>
    </row>
    <row r="16" spans="1:11" ht="20.100000000000001" customHeight="1" x14ac:dyDescent="0.25">
      <c r="A16" s="17" t="s">
        <v>7</v>
      </c>
      <c r="B16" s="34">
        <f>IF(SUM('5-Edificio 1'!B20+'6-Edificio 2'!B20+'7-Edificio 3'!B20+'8-Edificio 4'!B20+'9-Edificio 5'!B20+'10-edificio 6'!B20+'11-Edificio 7'!B20+'12-Edificio 8'!B20+'13-Edificio 9'!B20+'14-Edificio 10'!B20)=0," ",('5-Edificio 1'!B20+'6-Edificio 2'!B20+'7-Edificio 3'!B20+'8-Edificio 4'!B20+'9-Edificio 5'!B20+'10-edificio 6'!B20+'11-Edificio 7'!B20+'12-Edificio 8'!B20+'13-Edificio 9'!B20+'14-Edificio 10'!B20))</f>
        <v>66426</v>
      </c>
      <c r="C16" s="34" t="e">
        <f>IF(SUM('5-Edificio 1'!C20+'6-Edificio 2'!C20+'7-Edificio 3'!C20+'8-Edificio 4'!C20+'9-Edificio 5'!C20+'10-edificio 6'!C20+'11-Edificio 7'!C20+'12-Edificio 8'!C20+'13-Edificio 9'!C20+'14-Edificio 10'!C20)=0," ",('5-Edificio 1'!C20+'6-Edificio 2'!C20+'7-Edificio 3'!C20+'8-Edificio 4'!C20+'9-Edificio 5'!C20+'10-edificio 6'!C20+'11-Edificio 7'!C20+'12-Edificio 8'!C20+'13-Edificio 9'!C20+'14-Edificio 10'!C20))</f>
        <v>#VALUE!</v>
      </c>
      <c r="D16" s="42">
        <f>IF(SUM('5-Edificio 1'!D20+'6-Edificio 2'!D20+'7-Edificio 3'!D20+'8-Edificio 4'!D20+'9-Edificio 5'!D20+'10-edificio 6'!D20+'11-Edificio 7'!D20+'12-Edificio 8'!D20+'13-Edificio 9'!D20+'14-Edificio 10'!D20)=0," ",('5-Edificio 1'!D20+'6-Edificio 2'!D20+'7-Edificio 3'!D20+'8-Edificio 4'!D20+'9-Edificio 5'!D20+'10-edificio 6'!D20+'11-Edificio 7'!D20+'12-Edificio 8'!D20+'13-Edificio 9'!D20+'14-Edificio 10'!D20))</f>
        <v>10163165</v>
      </c>
      <c r="E16" s="34">
        <f>IF(SUM('5-Edificio 1'!E20+'6-Edificio 2'!E20+'7-Edificio 3'!E20+'8-Edificio 4'!E20+'9-Edificio 5'!E20+'10-edificio 6'!E20+'11-Edificio 7'!E20+'12-Edificio 8'!E20+'13-Edificio 9'!E20+'14-Edificio 10'!E20)=0," ",('5-Edificio 1'!E20+'6-Edificio 2'!E20+'7-Edificio 3'!E20+'8-Edificio 4'!E20+'9-Edificio 5'!E20+'10-edificio 6'!E20+'11-Edificio 7'!E20+'12-Edificio 8'!E20+'13-Edificio 9'!E20+'14-Edificio 10'!E20))</f>
        <v>192</v>
      </c>
      <c r="F16" s="34">
        <f>IF(SUM('5-Edificio 1'!F20+'6-Edificio 2'!F20+'7-Edificio 3'!F20+'8-Edificio 4'!F20+'9-Edificio 5'!F20+'10-edificio 6'!F20+'11-Edificio 7'!F20+'12-Edificio 8'!F20+'13-Edificio 9'!F20+'14-Edificio 10'!F20)=0," ",('5-Edificio 1'!F20+'6-Edificio 2'!F20+'7-Edificio 3'!F20+'8-Edificio 4'!F20+'9-Edificio 5'!F20+'10-edificio 6'!F20+'11-Edificio 7'!F20+'12-Edificio 8'!F20+'13-Edificio 9'!F20+'14-Edificio 10'!F20))</f>
        <v>8500</v>
      </c>
      <c r="G16" s="34">
        <f t="shared" si="0"/>
        <v>345.96875</v>
      </c>
      <c r="H16" s="34">
        <f t="shared" si="1"/>
        <v>7.8148235294117647</v>
      </c>
      <c r="I16" s="34">
        <f>IF(SUM('5-Edificio 1'!I20,'6-Edificio 2'!I20,'7-Edificio 3'!I20,'8-Edificio 4'!I20,'9-Edificio 5'!I20,'10-edificio 6'!I20,'11-Edificio 7'!I20,'12-Edificio 8'!I20,'13-Edificio 9'!I20,'14-Edificio 10'!I20)=0," ",SUM('5-Edificio 1'!I20,'6-Edificio 2'!I20,'7-Edificio 3'!I20,'8-Edificio 4'!I20,'9-Edificio 5'!I20,'10-edificio 6'!I20,'11-Edificio 7'!I20,'12-Edificio 8'!I20,'13-Edificio 9'!I20,'14-Edificio 10'!I20))</f>
        <v>7771.8420000000006</v>
      </c>
      <c r="J16" s="34">
        <f>IF(SUM('5-Edificio 1'!J20,'6-Edificio 2'!J20,'7-Edificio 3'!J20,'8-Edificio 4'!J20,'9-Edificio 5'!J20,'10-edificio 6'!J20,'11-Edificio 7'!J20,'12-Edificio 8'!J20,'13-Edificio 9'!J20,'14-Edificio 10'!J20)=0," ",SUM('5-Edificio 1'!J20,'6-Edificio 2'!J20,'7-Edificio 3'!J20,'8-Edificio 4'!J20,'9-Edificio 5'!J20,'10-edificio 6'!J20,'11-Edificio 7'!J20,'12-Edificio 8'!J20,'13-Edificio 9'!J20,'14-Edificio 10'!J20))</f>
        <v>7.7718420000000004</v>
      </c>
      <c r="K16" s="34">
        <f t="shared" si="2"/>
        <v>40.478343750000001</v>
      </c>
    </row>
    <row r="17" spans="1:11" ht="20.100000000000001" customHeight="1" x14ac:dyDescent="0.25">
      <c r="A17" s="17" t="s">
        <v>20</v>
      </c>
      <c r="B17" s="34">
        <f>IF(SUM('5-Edificio 1'!B21+'6-Edificio 2'!B21+'7-Edificio 3'!B21+'8-Edificio 4'!B21+'9-Edificio 5'!B21+'10-edificio 6'!B21+'11-Edificio 7'!B21+'12-Edificio 8'!B21+'13-Edificio 9'!B21+'14-Edificio 10'!B21)=0," ",('5-Edificio 1'!B21+'6-Edificio 2'!B21+'7-Edificio 3'!B21+'8-Edificio 4'!B21+'9-Edificio 5'!B21+'10-edificio 6'!B21+'11-Edificio 7'!B21+'12-Edificio 8'!B21+'13-Edificio 9'!B21+'14-Edificio 10'!B21))</f>
        <v>58223</v>
      </c>
      <c r="C17" s="34">
        <f>IF(SUM('5-Edificio 1'!C21+'6-Edificio 2'!C21+'7-Edificio 3'!C21+'8-Edificio 4'!C21+'9-Edificio 5'!C21+'10-edificio 6'!C21+'11-Edificio 7'!C21+'12-Edificio 8'!C21+'13-Edificio 9'!C21+'14-Edificio 10'!C21)=0," ",('5-Edificio 1'!C21+'6-Edificio 2'!C21+'7-Edificio 3'!C21+'8-Edificio 4'!C21+'9-Edificio 5'!C21+'10-edificio 6'!C21+'11-Edificio 7'!C21+'12-Edificio 8'!C21+'13-Edificio 9'!C21+'14-Edificio 10'!C21))</f>
        <v>727632</v>
      </c>
      <c r="D17" s="42">
        <f>IF(SUM('5-Edificio 1'!D21+'6-Edificio 2'!D21+'7-Edificio 3'!D21+'8-Edificio 4'!D21+'9-Edificio 5'!D21+'10-edificio 6'!D21+'11-Edificio 7'!D21+'12-Edificio 8'!D21+'13-Edificio 9'!D21+'14-Edificio 10'!D21)=0," ",('5-Edificio 1'!D21+'6-Edificio 2'!D21+'7-Edificio 3'!D21+'8-Edificio 4'!D21+'9-Edificio 5'!D21+'10-edificio 6'!D21+'11-Edificio 7'!D21+'12-Edificio 8'!D21+'13-Edificio 9'!D21+'14-Edificio 10'!D21))</f>
        <v>9393705</v>
      </c>
      <c r="E17" s="34">
        <f>IF(SUM('5-Edificio 1'!E21+'6-Edificio 2'!E21+'7-Edificio 3'!E21+'8-Edificio 4'!E21+'9-Edificio 5'!E21+'10-edificio 6'!E21+'11-Edificio 7'!E21+'12-Edificio 8'!E21+'13-Edificio 9'!E21+'14-Edificio 10'!E21)=0," ",('5-Edificio 1'!E21+'6-Edificio 2'!E21+'7-Edificio 3'!E21+'8-Edificio 4'!E21+'9-Edificio 5'!E21+'10-edificio 6'!E21+'11-Edificio 7'!E21+'12-Edificio 8'!E21+'13-Edificio 9'!E21+'14-Edificio 10'!E21))</f>
        <v>192</v>
      </c>
      <c r="F17" s="34">
        <f>IF(SUM('5-Edificio 1'!F21+'6-Edificio 2'!F21+'7-Edificio 3'!F21+'8-Edificio 4'!F21+'9-Edificio 5'!F21+'10-edificio 6'!F21+'11-Edificio 7'!F21+'12-Edificio 8'!F21+'13-Edificio 9'!F21+'14-Edificio 10'!F21)=0," ",('5-Edificio 1'!F21+'6-Edificio 2'!F21+'7-Edificio 3'!F21+'8-Edificio 4'!F21+'9-Edificio 5'!F21+'10-edificio 6'!F21+'11-Edificio 7'!F21+'12-Edificio 8'!F21+'13-Edificio 9'!F21+'14-Edificio 10'!F21))</f>
        <v>8500</v>
      </c>
      <c r="G17" s="34">
        <f t="shared" si="0"/>
        <v>303.24479166666669</v>
      </c>
      <c r="H17" s="34">
        <f t="shared" si="1"/>
        <v>6.849764705882353</v>
      </c>
      <c r="I17" s="34">
        <f>IF(SUM('5-Edificio 1'!I21,'6-Edificio 2'!I21,'7-Edificio 3'!I21,'8-Edificio 4'!I21,'9-Edificio 5'!I21,'10-edificio 6'!I21,'11-Edificio 7'!I21,'12-Edificio 8'!I21,'13-Edificio 9'!I21,'14-Edificio 10'!I21)=0," ",SUM('5-Edificio 1'!I21,'6-Edificio 2'!I21,'7-Edificio 3'!I21,'8-Edificio 4'!I21,'9-Edificio 5'!I21,'10-edificio 6'!I21,'11-Edificio 7'!I21,'12-Edificio 8'!I21,'13-Edificio 9'!I21,'14-Edificio 10'!I21))</f>
        <v>6812.0910000000003</v>
      </c>
      <c r="J17" s="34">
        <f>IF(SUM('5-Edificio 1'!J21,'6-Edificio 2'!J21,'7-Edificio 3'!J21,'8-Edificio 4'!J21,'9-Edificio 5'!J21,'10-edificio 6'!J21,'11-Edificio 7'!J21,'12-Edificio 8'!J21,'13-Edificio 9'!J21,'14-Edificio 10'!J21)=0," ",SUM('5-Edificio 1'!J21,'6-Edificio 2'!J21,'7-Edificio 3'!J21,'8-Edificio 4'!J21,'9-Edificio 5'!J21,'10-edificio 6'!J21,'11-Edificio 7'!J21,'12-Edificio 8'!J21,'13-Edificio 9'!J21,'14-Edificio 10'!J21))</f>
        <v>6.8120910000000006</v>
      </c>
      <c r="K17" s="34">
        <f t="shared" si="2"/>
        <v>35.479640625000002</v>
      </c>
    </row>
    <row r="18" spans="1:11" ht="20.100000000000001" customHeight="1" x14ac:dyDescent="0.25">
      <c r="A18" s="17" t="s">
        <v>9</v>
      </c>
      <c r="B18" s="34">
        <f>IF(SUM('5-Edificio 1'!B22+'6-Edificio 2'!B22+'7-Edificio 3'!B22+'8-Edificio 4'!B22+'9-Edificio 5'!B22+'10-edificio 6'!B22+'11-Edificio 7'!B22+'12-Edificio 8'!B22+'13-Edificio 9'!B22+'14-Edificio 10'!B22)=0," ",('5-Edificio 1'!B22+'6-Edificio 2'!B22+'7-Edificio 3'!B22+'8-Edificio 4'!B22+'9-Edificio 5'!B22+'10-edificio 6'!B22+'11-Edificio 7'!B22+'12-Edificio 8'!B22+'13-Edificio 9'!B22+'14-Edificio 10'!B22))</f>
        <v>62875</v>
      </c>
      <c r="C18" s="34">
        <f>IF(SUM('5-Edificio 1'!C22+'6-Edificio 2'!C22+'7-Edificio 3'!C22+'8-Edificio 4'!C22+'9-Edificio 5'!C22+'10-edificio 6'!C22+'11-Edificio 7'!C22+'12-Edificio 8'!C22+'13-Edificio 9'!C22+'14-Edificio 10'!C22)=0," ",('5-Edificio 1'!C22+'6-Edificio 2'!C22+'7-Edificio 3'!C22+'8-Edificio 4'!C22+'9-Edificio 5'!C22+'10-edificio 6'!C22+'11-Edificio 7'!C22+'12-Edificio 8'!C22+'13-Edificio 9'!C22+'14-Edificio 10'!C22))</f>
        <v>719232</v>
      </c>
      <c r="D18" s="42">
        <f>IF(SUM('5-Edificio 1'!D22+'6-Edificio 2'!D22+'7-Edificio 3'!D22+'8-Edificio 4'!D22+'9-Edificio 5'!D22+'10-edificio 6'!D22+'11-Edificio 7'!D22+'12-Edificio 8'!D22+'13-Edificio 9'!D22+'14-Edificio 10'!D22)=0," ",('5-Edificio 1'!D22+'6-Edificio 2'!D22+'7-Edificio 3'!D22+'8-Edificio 4'!D22+'9-Edificio 5'!D22+'10-edificio 6'!D22+'11-Edificio 7'!D22+'12-Edificio 8'!D22+'13-Edificio 9'!D22+'14-Edificio 10'!D22))</f>
        <v>9649085</v>
      </c>
      <c r="E18" s="34">
        <f>IF(SUM('5-Edificio 1'!E22+'6-Edificio 2'!E22+'7-Edificio 3'!E22+'8-Edificio 4'!E22+'9-Edificio 5'!E22+'10-edificio 6'!E22+'11-Edificio 7'!E22+'12-Edificio 8'!E22+'13-Edificio 9'!E22+'14-Edificio 10'!E22)=0," ",('5-Edificio 1'!E22+'6-Edificio 2'!E22+'7-Edificio 3'!E22+'8-Edificio 4'!E22+'9-Edificio 5'!E22+'10-edificio 6'!E22+'11-Edificio 7'!E22+'12-Edificio 8'!E22+'13-Edificio 9'!E22+'14-Edificio 10'!E22))</f>
        <v>192</v>
      </c>
      <c r="F18" s="34">
        <f>IF(SUM('5-Edificio 1'!F22+'6-Edificio 2'!F22+'7-Edificio 3'!F22+'8-Edificio 4'!F22+'9-Edificio 5'!F22+'10-edificio 6'!F22+'11-Edificio 7'!F22+'12-Edificio 8'!F22+'13-Edificio 9'!F22+'14-Edificio 10'!F22)=0," ",('5-Edificio 1'!F22+'6-Edificio 2'!F22+'7-Edificio 3'!F22+'8-Edificio 4'!F22+'9-Edificio 5'!F22+'10-edificio 6'!F22+'11-Edificio 7'!F22+'12-Edificio 8'!F22+'13-Edificio 9'!F22+'14-Edificio 10'!F22))</f>
        <v>8500</v>
      </c>
      <c r="G18" s="34">
        <f t="shared" si="0"/>
        <v>327.47395833333331</v>
      </c>
      <c r="H18" s="34">
        <f t="shared" si="1"/>
        <v>7.3970588235294121</v>
      </c>
      <c r="I18" s="34">
        <f>IF(SUM('5-Edificio 1'!I22,'6-Edificio 2'!I22,'7-Edificio 3'!I22,'8-Edificio 4'!I22,'9-Edificio 5'!I22,'10-edificio 6'!I22,'11-Edificio 7'!I22,'12-Edificio 8'!I22,'13-Edificio 9'!I22,'14-Edificio 10'!I22)=0," ",SUM('5-Edificio 1'!I22,'6-Edificio 2'!I22,'7-Edificio 3'!I22,'8-Edificio 4'!I22,'9-Edificio 5'!I22,'10-edificio 6'!I22,'11-Edificio 7'!I22,'12-Edificio 8'!I22,'13-Edificio 9'!I22,'14-Edificio 10'!I22))</f>
        <v>7356.375</v>
      </c>
      <c r="J18" s="34">
        <f>IF(SUM('5-Edificio 1'!J22,'6-Edificio 2'!J22,'7-Edificio 3'!J22,'8-Edificio 4'!J22,'9-Edificio 5'!J22,'10-edificio 6'!J22,'11-Edificio 7'!J22,'12-Edificio 8'!J22,'13-Edificio 9'!J22,'14-Edificio 10'!J22)=0," ",SUM('5-Edificio 1'!J22,'6-Edificio 2'!J22,'7-Edificio 3'!J22,'8-Edificio 4'!J22,'9-Edificio 5'!J22,'10-edificio 6'!J22,'11-Edificio 7'!J22,'12-Edificio 8'!J22,'13-Edificio 9'!J22,'14-Edificio 10'!J22))</f>
        <v>7.3563749999999999</v>
      </c>
      <c r="K18" s="34">
        <f t="shared" si="2"/>
        <v>38.314453125</v>
      </c>
    </row>
    <row r="19" spans="1:11" ht="20.100000000000001" customHeight="1" x14ac:dyDescent="0.25">
      <c r="A19" s="17" t="s">
        <v>10</v>
      </c>
      <c r="B19" s="34">
        <f>IF(SUM('5-Edificio 1'!B23+'6-Edificio 2'!B23+'7-Edificio 3'!B23+'8-Edificio 4'!B23+'9-Edificio 5'!B23+'10-edificio 6'!B23+'11-Edificio 7'!B23+'12-Edificio 8'!B23+'13-Edificio 9'!B23+'14-Edificio 10'!B23)=0," ",('5-Edificio 1'!B23+'6-Edificio 2'!B23+'7-Edificio 3'!B23+'8-Edificio 4'!B23+'9-Edificio 5'!B23+'10-edificio 6'!B23+'11-Edificio 7'!B23+'12-Edificio 8'!B23+'13-Edificio 9'!B23+'14-Edificio 10'!B23))</f>
        <v>61888</v>
      </c>
      <c r="C19" s="34">
        <f>IF(SUM('5-Edificio 1'!C23+'6-Edificio 2'!C23+'7-Edificio 3'!C23+'8-Edificio 4'!C23+'9-Edificio 5'!C23+'10-edificio 6'!C23+'11-Edificio 7'!C23+'12-Edificio 8'!C23+'13-Edificio 9'!C23+'14-Edificio 10'!C23)=0," ",('5-Edificio 1'!C23+'6-Edificio 2'!C23+'7-Edificio 3'!C23+'8-Edificio 4'!C23+'9-Edificio 5'!C23+'10-edificio 6'!C23+'11-Edificio 7'!C23+'12-Edificio 8'!C23+'13-Edificio 9'!C23+'14-Edificio 10'!C23))</f>
        <v>720096</v>
      </c>
      <c r="D19" s="42">
        <f>IF(SUM('5-Edificio 1'!D23+'6-Edificio 2'!D23+'7-Edificio 3'!D23+'8-Edificio 4'!D23+'9-Edificio 5'!D23+'10-edificio 6'!D23+'11-Edificio 7'!D23+'12-Edificio 8'!D23+'13-Edificio 9'!D23+'14-Edificio 10'!D23)=0," ",('5-Edificio 1'!D23+'6-Edificio 2'!D23+'7-Edificio 3'!D23+'8-Edificio 4'!D23+'9-Edificio 5'!D23+'10-edificio 6'!D23+'11-Edificio 7'!D23+'12-Edificio 8'!D23+'13-Edificio 9'!D23+'14-Edificio 10'!D23))</f>
        <v>9405940</v>
      </c>
      <c r="E19" s="34">
        <f>IF(SUM('5-Edificio 1'!E23+'6-Edificio 2'!E23+'7-Edificio 3'!E23+'8-Edificio 4'!E23+'9-Edificio 5'!E23+'10-edificio 6'!E23+'11-Edificio 7'!E23+'12-Edificio 8'!E23+'13-Edificio 9'!E23+'14-Edificio 10'!E23)=0," ",('5-Edificio 1'!E23+'6-Edificio 2'!E23+'7-Edificio 3'!E23+'8-Edificio 4'!E23+'9-Edificio 5'!E23+'10-edificio 6'!E23+'11-Edificio 7'!E23+'12-Edificio 8'!E23+'13-Edificio 9'!E23+'14-Edificio 10'!E23))</f>
        <v>192</v>
      </c>
      <c r="F19" s="34">
        <f>IF(SUM('5-Edificio 1'!F23+'6-Edificio 2'!F23+'7-Edificio 3'!F23+'8-Edificio 4'!F23+'9-Edificio 5'!F23+'10-edificio 6'!F23+'11-Edificio 7'!F23+'12-Edificio 8'!F23+'13-Edificio 9'!F23+'14-Edificio 10'!F23)=0," ",('5-Edificio 1'!F23+'6-Edificio 2'!F23+'7-Edificio 3'!F23+'8-Edificio 4'!F23+'9-Edificio 5'!F23+'10-edificio 6'!F23+'11-Edificio 7'!F23+'12-Edificio 8'!F23+'13-Edificio 9'!F23+'14-Edificio 10'!F23))</f>
        <v>8500</v>
      </c>
      <c r="G19" s="34">
        <f t="shared" si="0"/>
        <v>322.33333333333331</v>
      </c>
      <c r="H19" s="34">
        <f t="shared" si="1"/>
        <v>7.2809411764705878</v>
      </c>
      <c r="I19" s="34">
        <f>IF(SUM('5-Edificio 1'!I23,'6-Edificio 2'!I23,'7-Edificio 3'!I23,'8-Edificio 4'!I23,'9-Edificio 5'!I23,'10-edificio 6'!I23,'11-Edificio 7'!I23,'12-Edificio 8'!I23,'13-Edificio 9'!I23,'14-Edificio 10'!I23)=0," ",SUM('5-Edificio 1'!I23,'6-Edificio 2'!I23,'7-Edificio 3'!I23,'8-Edificio 4'!I23,'9-Edificio 5'!I23,'10-edificio 6'!I23,'11-Edificio 7'!I23,'12-Edificio 8'!I23,'13-Edificio 9'!I23,'14-Edificio 10'!I23))</f>
        <v>7240.8960000000006</v>
      </c>
      <c r="J19" s="34">
        <f>IF(SUM('5-Edificio 1'!J23,'6-Edificio 2'!J23,'7-Edificio 3'!J23,'8-Edificio 4'!J23,'9-Edificio 5'!J23,'10-edificio 6'!J23,'11-Edificio 7'!J23,'12-Edificio 8'!J23,'13-Edificio 9'!J23,'14-Edificio 10'!J23)=0," ",SUM('5-Edificio 1'!J23,'6-Edificio 2'!J23,'7-Edificio 3'!J23,'8-Edificio 4'!J23,'9-Edificio 5'!J23,'10-edificio 6'!J23,'11-Edificio 7'!J23,'12-Edificio 8'!J23,'13-Edificio 9'!J23,'14-Edificio 10'!J23))</f>
        <v>7.2408960000000002</v>
      </c>
      <c r="K19" s="34">
        <f t="shared" si="2"/>
        <v>37.713000000000001</v>
      </c>
    </row>
    <row r="20" spans="1:11" ht="20.100000000000001" customHeight="1" x14ac:dyDescent="0.25">
      <c r="A20" s="17" t="s">
        <v>11</v>
      </c>
      <c r="B20" s="34">
        <f>IF(SUM('5-Edificio 1'!B24+'6-Edificio 2'!B24+'7-Edificio 3'!B24+'8-Edificio 4'!B24+'9-Edificio 5'!B24+'10-edificio 6'!B24+'11-Edificio 7'!B24+'12-Edificio 8'!B24+'13-Edificio 9'!B24+'14-Edificio 10'!B24)=0," ",('5-Edificio 1'!B24+'6-Edificio 2'!B24+'7-Edificio 3'!B24+'8-Edificio 4'!B24+'9-Edificio 5'!B24+'10-edificio 6'!B24+'11-Edificio 7'!B24+'12-Edificio 8'!B24+'13-Edificio 9'!B24+'14-Edificio 10'!B24))</f>
        <v>60992</v>
      </c>
      <c r="C20" s="34">
        <f>IF(SUM('5-Edificio 1'!C24+'6-Edificio 2'!C24+'7-Edificio 3'!C24+'8-Edificio 4'!C24+'9-Edificio 5'!C24+'10-edificio 6'!C24+'11-Edificio 7'!C24+'12-Edificio 8'!C24+'13-Edificio 9'!C24+'14-Edificio 10'!C24)=0," ",('5-Edificio 1'!C24+'6-Edificio 2'!C24+'7-Edificio 3'!C24+'8-Edificio 4'!C24+'9-Edificio 5'!C24+'10-edificio 6'!C24+'11-Edificio 7'!C24+'12-Edificio 8'!C24+'13-Edificio 9'!C24+'14-Edificio 10'!C24))</f>
        <v>769872</v>
      </c>
      <c r="D20" s="42">
        <f>IF(SUM('5-Edificio 1'!D24+'6-Edificio 2'!D24+'7-Edificio 3'!D24+'8-Edificio 4'!D24+'9-Edificio 5'!D24+'10-edificio 6'!D24+'11-Edificio 7'!D24+'12-Edificio 8'!D24+'13-Edificio 9'!D24+'14-Edificio 10'!D24)=0," ",('5-Edificio 1'!D24+'6-Edificio 2'!D24+'7-Edificio 3'!D24+'8-Edificio 4'!D24+'9-Edificio 5'!D24+'10-edificio 6'!D24+'11-Edificio 7'!D24+'12-Edificio 8'!D24+'13-Edificio 9'!D24+'14-Edificio 10'!D24))</f>
        <v>9885105</v>
      </c>
      <c r="E20" s="34">
        <f>IF(SUM('5-Edificio 1'!E24+'6-Edificio 2'!E24+'7-Edificio 3'!E24+'8-Edificio 4'!E24+'9-Edificio 5'!E24+'10-edificio 6'!E24+'11-Edificio 7'!E24+'12-Edificio 8'!E24+'13-Edificio 9'!E24+'14-Edificio 10'!E24)=0," ",('5-Edificio 1'!E24+'6-Edificio 2'!E24+'7-Edificio 3'!E24+'8-Edificio 4'!E24+'9-Edificio 5'!E24+'10-edificio 6'!E24+'11-Edificio 7'!E24+'12-Edificio 8'!E24+'13-Edificio 9'!E24+'14-Edificio 10'!E24))</f>
        <v>192</v>
      </c>
      <c r="F20" s="34">
        <f>IF(SUM('5-Edificio 1'!F24+'6-Edificio 2'!F24+'7-Edificio 3'!F24+'8-Edificio 4'!F24+'9-Edificio 5'!F24+'10-edificio 6'!F24+'11-Edificio 7'!F24+'12-Edificio 8'!F24+'13-Edificio 9'!F24+'14-Edificio 10'!F24)=0," ",('5-Edificio 1'!F24+'6-Edificio 2'!F24+'7-Edificio 3'!F24+'8-Edificio 4'!F24+'9-Edificio 5'!F24+'10-edificio 6'!F24+'11-Edificio 7'!F24+'12-Edificio 8'!F24+'13-Edificio 9'!F24+'14-Edificio 10'!F24))</f>
        <v>8500</v>
      </c>
      <c r="G20" s="34">
        <f t="shared" si="0"/>
        <v>317.66666666666669</v>
      </c>
      <c r="H20" s="34">
        <f t="shared" si="1"/>
        <v>7.1755294117647059</v>
      </c>
      <c r="I20" s="34">
        <f>IF(SUM('5-Edificio 1'!I24,'6-Edificio 2'!I24,'7-Edificio 3'!I24,'8-Edificio 4'!I24,'9-Edificio 5'!I24,'10-edificio 6'!I24,'11-Edificio 7'!I24,'12-Edificio 8'!I24,'13-Edificio 9'!I24,'14-Edificio 10'!I24)=0," ",SUM('5-Edificio 1'!I24,'6-Edificio 2'!I24,'7-Edificio 3'!I24,'8-Edificio 4'!I24,'9-Edificio 5'!I24,'10-edificio 6'!I24,'11-Edificio 7'!I24,'12-Edificio 8'!I24,'13-Edificio 9'!I24,'14-Edificio 10'!I24))</f>
        <v>7136.0640000000003</v>
      </c>
      <c r="J20" s="34">
        <f>IF(SUM('5-Edificio 1'!J24,'6-Edificio 2'!J24,'7-Edificio 3'!J24,'8-Edificio 4'!J24,'9-Edificio 5'!J24,'10-edificio 6'!J24,'11-Edificio 7'!J24,'12-Edificio 8'!J24,'13-Edificio 9'!J24,'14-Edificio 10'!J24)=0," ",SUM('5-Edificio 1'!J24,'6-Edificio 2'!J24,'7-Edificio 3'!J24,'8-Edificio 4'!J24,'9-Edificio 5'!J24,'10-edificio 6'!J24,'11-Edificio 7'!J24,'12-Edificio 8'!J24,'13-Edificio 9'!J24,'14-Edificio 10'!J24))</f>
        <v>7.1360640000000002</v>
      </c>
      <c r="K20" s="34">
        <f t="shared" si="2"/>
        <v>37.167000000000002</v>
      </c>
    </row>
    <row r="21" spans="1:11" ht="20.100000000000001" customHeight="1" x14ac:dyDescent="0.25">
      <c r="A21" s="17" t="s">
        <v>12</v>
      </c>
      <c r="B21" s="34">
        <f>IF(SUM('5-Edificio 1'!B25+'6-Edificio 2'!B25+'7-Edificio 3'!B25+'8-Edificio 4'!B25+'9-Edificio 5'!B25+'10-edificio 6'!B25+'11-Edificio 7'!B25+'12-Edificio 8'!B25+'13-Edificio 9'!B25+'14-Edificio 10'!B25)=0," ",('5-Edificio 1'!B25+'6-Edificio 2'!B25+'7-Edificio 3'!B25+'8-Edificio 4'!B25+'9-Edificio 5'!B25+'10-edificio 6'!B25+'11-Edificio 7'!B25+'12-Edificio 8'!B25+'13-Edificio 9'!B25+'14-Edificio 10'!B25))</f>
        <v>47811</v>
      </c>
      <c r="C21" s="34">
        <f>IF(SUM('5-Edificio 1'!C25+'6-Edificio 2'!C25+'7-Edificio 3'!C25+'8-Edificio 4'!C25+'9-Edificio 5'!C25+'10-edificio 6'!C25+'11-Edificio 7'!C25+'12-Edificio 8'!C25+'13-Edificio 9'!C25+'14-Edificio 10'!C25)=0," ",('5-Edificio 1'!C25+'6-Edificio 2'!C25+'7-Edificio 3'!C25+'8-Edificio 4'!C25+'9-Edificio 5'!C25+'10-edificio 6'!C25+'11-Edificio 7'!C25+'12-Edificio 8'!C25+'13-Edificio 9'!C25+'14-Edificio 10'!C25))</f>
        <v>711072</v>
      </c>
      <c r="D21" s="42">
        <f>IF(SUM('5-Edificio 1'!D25+'6-Edificio 2'!D25+'7-Edificio 3'!D25+'8-Edificio 4'!D25+'9-Edificio 5'!D25+'10-edificio 6'!D25+'11-Edificio 7'!D25+'12-Edificio 8'!D25+'13-Edificio 9'!D25+'14-Edificio 10'!D25)=0," ",('5-Edificio 1'!D25+'6-Edificio 2'!D25+'7-Edificio 3'!D25+'8-Edificio 4'!D25+'9-Edificio 5'!D25+'10-edificio 6'!D25+'11-Edificio 7'!D25+'12-Edificio 8'!D25+'13-Edificio 9'!D25+'14-Edificio 10'!D25))</f>
        <v>8744220</v>
      </c>
      <c r="E21" s="34">
        <f>IF(SUM('5-Edificio 1'!E25+'6-Edificio 2'!E25+'7-Edificio 3'!E25+'8-Edificio 4'!E25+'9-Edificio 5'!E25+'10-edificio 6'!E25+'11-Edificio 7'!E25+'12-Edificio 8'!E25+'13-Edificio 9'!E25+'14-Edificio 10'!E25)=0," ",('5-Edificio 1'!E25+'6-Edificio 2'!E25+'7-Edificio 3'!E25+'8-Edificio 4'!E25+'9-Edificio 5'!E25+'10-edificio 6'!E25+'11-Edificio 7'!E25+'12-Edificio 8'!E25+'13-Edificio 9'!E25+'14-Edificio 10'!E25))</f>
        <v>192</v>
      </c>
      <c r="F21" s="34">
        <f>IF(SUM('5-Edificio 1'!F25+'6-Edificio 2'!F25+'7-Edificio 3'!F25+'8-Edificio 4'!F25+'9-Edificio 5'!F25+'10-edificio 6'!F25+'11-Edificio 7'!F25+'12-Edificio 8'!F25+'13-Edificio 9'!F25+'14-Edificio 10'!F25)=0," ",('5-Edificio 1'!F25+'6-Edificio 2'!F25+'7-Edificio 3'!F25+'8-Edificio 4'!F25+'9-Edificio 5'!F25+'10-edificio 6'!F25+'11-Edificio 7'!F25+'12-Edificio 8'!F25+'13-Edificio 9'!F25+'14-Edificio 10'!F25))</f>
        <v>8500</v>
      </c>
      <c r="G21" s="34">
        <f t="shared" si="0"/>
        <v>249.015625</v>
      </c>
      <c r="H21" s="34">
        <f t="shared" si="1"/>
        <v>5.6248235294117643</v>
      </c>
      <c r="I21" s="34">
        <f>IF(SUM('5-Edificio 1'!I25,'6-Edificio 2'!I25,'7-Edificio 3'!I25,'8-Edificio 4'!I25,'9-Edificio 5'!I25,'10-edificio 6'!I25,'11-Edificio 7'!I25,'12-Edificio 8'!I25,'13-Edificio 9'!I25,'14-Edificio 10'!I25)=0," ",SUM('5-Edificio 1'!I25,'6-Edificio 2'!I25,'7-Edificio 3'!I25,'8-Edificio 4'!I25,'9-Edificio 5'!I25,'10-edificio 6'!I25,'11-Edificio 7'!I25,'12-Edificio 8'!I25,'13-Edificio 9'!I25,'14-Edificio 10'!I25))</f>
        <v>5593.8870000000006</v>
      </c>
      <c r="J21" s="34">
        <f>IF(SUM('5-Edificio 1'!J25,'6-Edificio 2'!J25,'7-Edificio 3'!J25,'8-Edificio 4'!J25,'9-Edificio 5'!J25,'10-edificio 6'!J25,'11-Edificio 7'!J25,'12-Edificio 8'!J25,'13-Edificio 9'!J25,'14-Edificio 10'!J25)=0," ",SUM('5-Edificio 1'!J25,'6-Edificio 2'!J25,'7-Edificio 3'!J25,'8-Edificio 4'!J25,'9-Edificio 5'!J25,'10-edificio 6'!J25,'11-Edificio 7'!J25,'12-Edificio 8'!J25,'13-Edificio 9'!J25,'14-Edificio 10'!J25))</f>
        <v>5.5938870000000005</v>
      </c>
      <c r="K21" s="34">
        <f t="shared" si="2"/>
        <v>29.134828125000002</v>
      </c>
    </row>
    <row r="22" spans="1:11" ht="20.100000000000001" customHeight="1" x14ac:dyDescent="0.25">
      <c r="A22" s="56" t="s">
        <v>116</v>
      </c>
      <c r="B22" s="35">
        <f>IF(SUM(B10:B21)=0,"",SUM(B10:B21))</f>
        <v>714327</v>
      </c>
      <c r="C22" s="35" t="s">
        <v>101</v>
      </c>
      <c r="D22" s="43">
        <f t="shared" ref="D22" si="3">IF(SUM(D10:D21)=0,"",SUM(D10:D21))</f>
        <v>109450100</v>
      </c>
      <c r="E22" s="35" t="s">
        <v>101</v>
      </c>
      <c r="F22" s="35" t="s">
        <v>101</v>
      </c>
      <c r="G22" s="35" t="s">
        <v>101</v>
      </c>
      <c r="H22" s="35" t="s">
        <v>101</v>
      </c>
      <c r="I22" s="35">
        <f>IF(SUM(I10:I21)=0,"",SUM(I10:I21))</f>
        <v>83576.25900000002</v>
      </c>
      <c r="J22" s="35">
        <f>IF(SUM(J10:J21)=0,"",SUM(J10:J21))</f>
        <v>83.576259000000007</v>
      </c>
      <c r="K22" s="35" t="s">
        <v>101</v>
      </c>
    </row>
    <row r="23" spans="1:11" ht="20.100000000000001" customHeight="1" x14ac:dyDescent="0.25">
      <c r="A23" s="56" t="s">
        <v>23</v>
      </c>
      <c r="B23" s="35">
        <f>IF(SUM(B10:B21)=0,"",AVERAGE(B10:B21))</f>
        <v>59527.25</v>
      </c>
      <c r="C23" s="35" t="e">
        <f>IF(SUM(C10:C21)=0,"",AVERAGE(C10:C21))</f>
        <v>#VALUE!</v>
      </c>
      <c r="D23" s="43">
        <f t="shared" ref="D23:F23" si="4">IF(SUM(D10:D21)=0,"",AVERAGE(D10:D21))</f>
        <v>9120841.666666666</v>
      </c>
      <c r="E23" s="35">
        <f t="shared" si="4"/>
        <v>192</v>
      </c>
      <c r="F23" s="35">
        <f t="shared" si="4"/>
        <v>8500</v>
      </c>
      <c r="G23" s="35">
        <f>B23/E23</f>
        <v>310.03776041666669</v>
      </c>
      <c r="H23" s="35">
        <f>B23/F23</f>
        <v>7.0032058823529413</v>
      </c>
      <c r="I23" s="35">
        <f>B23*'3-Factor de emisión'!C4</f>
        <v>6964.6882500000002</v>
      </c>
      <c r="J23" s="99">
        <f>I23/1000</f>
        <v>6.96468825</v>
      </c>
      <c r="K23" s="35">
        <f>I23/E23</f>
        <v>36.274417968750001</v>
      </c>
    </row>
    <row r="26" spans="1:11" s="81" customFormat="1" ht="18.75" x14ac:dyDescent="0.25">
      <c r="A26" s="138" t="s">
        <v>46</v>
      </c>
      <c r="B26" s="138"/>
      <c r="C26" s="138"/>
      <c r="D26" s="138"/>
      <c r="E26" s="138"/>
      <c r="F26" s="138"/>
      <c r="G26" s="138"/>
      <c r="H26" s="138"/>
      <c r="I26" s="138"/>
      <c r="J26" s="92"/>
      <c r="K26" s="91"/>
    </row>
    <row r="27" spans="1:11" s="81" customFormat="1" x14ac:dyDescent="0.25"/>
    <row r="28" spans="1:11" s="81" customFormat="1" x14ac:dyDescent="0.25"/>
    <row r="29" spans="1:11" s="81" customFormat="1" x14ac:dyDescent="0.25"/>
    <row r="30" spans="1:11" s="81" customFormat="1" x14ac:dyDescent="0.25"/>
    <row r="31" spans="1:11" s="81" customFormat="1" x14ac:dyDescent="0.25"/>
    <row r="32" spans="1:11" s="81" customFormat="1" x14ac:dyDescent="0.25"/>
    <row r="33" s="81" customFormat="1" x14ac:dyDescent="0.25"/>
    <row r="34" s="81" customFormat="1" x14ac:dyDescent="0.25"/>
    <row r="35" s="81" customFormat="1" x14ac:dyDescent="0.25"/>
    <row r="36" s="81" customFormat="1" x14ac:dyDescent="0.25"/>
    <row r="37" s="81" customFormat="1" x14ac:dyDescent="0.25"/>
    <row r="38" s="81" customFormat="1" x14ac:dyDescent="0.25"/>
    <row r="39" s="81" customFormat="1" x14ac:dyDescent="0.25"/>
    <row r="40" s="81" customFormat="1" x14ac:dyDescent="0.25"/>
    <row r="41" s="81" customFormat="1" x14ac:dyDescent="0.25"/>
    <row r="42" s="81" customFormat="1" x14ac:dyDescent="0.25"/>
    <row r="43" s="81" customFormat="1" x14ac:dyDescent="0.25"/>
    <row r="44" s="81" customFormat="1" x14ac:dyDescent="0.25"/>
    <row r="45" s="81" customFormat="1" x14ac:dyDescent="0.25"/>
    <row r="46" s="81" customFormat="1" x14ac:dyDescent="0.25"/>
    <row r="47" s="81" customFormat="1" x14ac:dyDescent="0.25"/>
    <row r="48" s="81" customFormat="1" x14ac:dyDescent="0.25"/>
    <row r="49" s="81" customFormat="1" x14ac:dyDescent="0.25"/>
    <row r="50" s="81" customFormat="1" x14ac:dyDescent="0.25"/>
    <row r="51" s="81" customFormat="1" x14ac:dyDescent="0.25"/>
    <row r="52" s="81" customFormat="1" x14ac:dyDescent="0.25"/>
    <row r="53" s="81" customFormat="1" x14ac:dyDescent="0.25"/>
    <row r="54" s="81" customFormat="1" x14ac:dyDescent="0.25"/>
    <row r="55" s="81" customFormat="1" x14ac:dyDescent="0.25"/>
    <row r="56" s="81" customFormat="1" x14ac:dyDescent="0.25"/>
    <row r="57" s="81" customFormat="1" x14ac:dyDescent="0.25"/>
    <row r="58" s="81" customFormat="1" x14ac:dyDescent="0.25"/>
    <row r="59" s="81" customFormat="1" x14ac:dyDescent="0.25"/>
    <row r="60" s="81" customFormat="1" x14ac:dyDescent="0.25"/>
    <row r="61" s="81" customFormat="1" x14ac:dyDescent="0.25"/>
    <row r="62" s="81" customFormat="1" x14ac:dyDescent="0.25"/>
    <row r="63" s="81" customFormat="1" x14ac:dyDescent="0.25"/>
    <row r="64" s="81" customFormat="1" x14ac:dyDescent="0.25"/>
    <row r="65" s="81" customFormat="1" x14ac:dyDescent="0.25"/>
    <row r="66" s="81" customFormat="1" x14ac:dyDescent="0.25"/>
    <row r="67" s="81" customFormat="1" x14ac:dyDescent="0.25"/>
    <row r="68" s="81" customFormat="1" x14ac:dyDescent="0.25"/>
    <row r="69" s="81" customFormat="1" x14ac:dyDescent="0.25"/>
    <row r="70" s="81" customFormat="1" x14ac:dyDescent="0.25"/>
    <row r="71" s="81" customFormat="1" x14ac:dyDescent="0.25"/>
    <row r="72" s="81" customFormat="1" x14ac:dyDescent="0.25"/>
    <row r="73" s="81" customFormat="1" x14ac:dyDescent="0.25"/>
    <row r="74" s="81" customFormat="1" x14ac:dyDescent="0.25"/>
    <row r="75" s="81" customFormat="1" x14ac:dyDescent="0.25"/>
    <row r="76" s="81" customFormat="1" x14ac:dyDescent="0.25"/>
    <row r="77" s="81" customFormat="1" x14ac:dyDescent="0.25"/>
    <row r="78" s="81" customFormat="1" x14ac:dyDescent="0.25"/>
    <row r="79" s="81" customFormat="1" x14ac:dyDescent="0.25"/>
    <row r="80" s="81" customFormat="1" x14ac:dyDescent="0.25"/>
    <row r="81" s="81" customFormat="1" x14ac:dyDescent="0.25"/>
    <row r="82" s="81" customFormat="1" x14ac:dyDescent="0.25"/>
    <row r="83" s="81" customFormat="1" x14ac:dyDescent="0.25"/>
    <row r="84" s="81" customFormat="1" x14ac:dyDescent="0.25"/>
    <row r="85" s="81" customFormat="1" x14ac:dyDescent="0.25"/>
    <row r="86" s="81" customFormat="1" x14ac:dyDescent="0.25"/>
    <row r="87" s="81" customFormat="1" x14ac:dyDescent="0.25"/>
    <row r="88" s="81" customFormat="1" x14ac:dyDescent="0.25"/>
    <row r="89" s="81" customFormat="1" x14ac:dyDescent="0.25"/>
    <row r="90" s="81" customFormat="1" x14ac:dyDescent="0.25"/>
    <row r="91" s="81" customFormat="1" x14ac:dyDescent="0.25"/>
    <row r="92" s="81" customFormat="1" x14ac:dyDescent="0.25"/>
    <row r="93" s="81" customFormat="1" x14ac:dyDescent="0.25"/>
    <row r="94" s="81" customFormat="1" x14ac:dyDescent="0.25"/>
    <row r="95" s="81" customFormat="1" x14ac:dyDescent="0.25"/>
    <row r="96" s="81" customFormat="1" x14ac:dyDescent="0.25"/>
    <row r="97" s="81" customFormat="1" x14ac:dyDescent="0.25"/>
    <row r="98" s="81" customFormat="1" x14ac:dyDescent="0.25"/>
    <row r="99" s="81" customFormat="1" x14ac:dyDescent="0.25"/>
    <row r="100" s="81" customFormat="1" x14ac:dyDescent="0.25"/>
    <row r="101" s="81" customFormat="1" x14ac:dyDescent="0.25"/>
    <row r="102" s="81" customFormat="1" x14ac:dyDescent="0.25"/>
    <row r="103" s="81" customFormat="1" x14ac:dyDescent="0.25"/>
    <row r="104" s="81" customFormat="1" x14ac:dyDescent="0.25"/>
    <row r="105" s="81" customFormat="1" x14ac:dyDescent="0.25"/>
    <row r="106" s="81" customFormat="1" x14ac:dyDescent="0.25"/>
    <row r="107" s="81" customFormat="1" x14ac:dyDescent="0.25"/>
    <row r="108" s="81" customFormat="1" x14ac:dyDescent="0.25"/>
    <row r="109" s="81" customFormat="1" x14ac:dyDescent="0.25"/>
    <row r="110" s="81" customFormat="1" x14ac:dyDescent="0.25"/>
    <row r="111" s="81" customFormat="1" x14ac:dyDescent="0.25"/>
    <row r="112" s="81" customFormat="1" x14ac:dyDescent="0.25"/>
    <row r="113" s="81" customFormat="1" x14ac:dyDescent="0.25"/>
    <row r="114" s="81" customFormat="1" x14ac:dyDescent="0.25"/>
    <row r="115" s="81" customFormat="1" x14ac:dyDescent="0.25"/>
    <row r="116" s="81" customFormat="1" x14ac:dyDescent="0.25"/>
    <row r="117" s="81" customFormat="1" x14ac:dyDescent="0.25"/>
    <row r="118" s="81" customFormat="1" x14ac:dyDescent="0.25"/>
    <row r="119" s="81" customFormat="1" x14ac:dyDescent="0.25"/>
    <row r="120" s="81" customFormat="1" x14ac:dyDescent="0.25"/>
    <row r="121" s="81" customFormat="1" x14ac:dyDescent="0.25"/>
    <row r="122" s="81" customFormat="1" x14ac:dyDescent="0.25"/>
    <row r="123" s="81" customFormat="1" x14ac:dyDescent="0.25"/>
    <row r="124" s="81" customFormat="1" x14ac:dyDescent="0.25"/>
    <row r="125" s="81" customFormat="1" x14ac:dyDescent="0.25"/>
    <row r="126" s="81" customFormat="1" x14ac:dyDescent="0.25"/>
    <row r="127" s="81" customFormat="1" x14ac:dyDescent="0.25"/>
    <row r="128" s="81" customFormat="1" x14ac:dyDescent="0.25"/>
    <row r="129" s="81" customFormat="1" x14ac:dyDescent="0.25"/>
    <row r="130" s="81" customFormat="1" x14ac:dyDescent="0.25"/>
    <row r="131" s="81" customFormat="1" x14ac:dyDescent="0.25"/>
    <row r="132" s="81" customFormat="1" x14ac:dyDescent="0.25"/>
    <row r="133" s="81" customFormat="1" x14ac:dyDescent="0.25"/>
    <row r="134" s="81" customFormat="1" x14ac:dyDescent="0.25"/>
    <row r="135" s="81" customFormat="1" x14ac:dyDescent="0.25"/>
    <row r="136" s="81" customFormat="1" x14ac:dyDescent="0.25"/>
    <row r="137" s="81" customFormat="1" x14ac:dyDescent="0.25"/>
    <row r="138" s="81" customFormat="1" x14ac:dyDescent="0.25"/>
    <row r="139" s="81" customFormat="1" x14ac:dyDescent="0.25"/>
    <row r="140" s="81" customFormat="1" x14ac:dyDescent="0.25"/>
    <row r="141" s="81" customFormat="1" x14ac:dyDescent="0.25"/>
    <row r="142" s="81" customFormat="1" x14ac:dyDescent="0.25"/>
    <row r="143" s="81" customFormat="1" x14ac:dyDescent="0.25"/>
    <row r="144" s="81" customFormat="1" x14ac:dyDescent="0.25"/>
    <row r="145" s="81" customFormat="1" x14ac:dyDescent="0.25"/>
    <row r="146" s="81" customFormat="1" x14ac:dyDescent="0.25"/>
    <row r="147" s="81" customFormat="1" x14ac:dyDescent="0.25"/>
    <row r="148" s="81" customFormat="1" x14ac:dyDescent="0.25"/>
    <row r="149" s="81" customFormat="1" x14ac:dyDescent="0.25"/>
    <row r="150" s="81" customFormat="1" x14ac:dyDescent="0.25"/>
    <row r="151" s="81" customFormat="1" x14ac:dyDescent="0.25"/>
    <row r="152" s="81" customFormat="1" x14ac:dyDescent="0.25"/>
    <row r="153" s="81" customFormat="1" x14ac:dyDescent="0.25"/>
    <row r="154" s="81" customFormat="1" x14ac:dyDescent="0.25"/>
    <row r="155" s="81" customFormat="1" x14ac:dyDescent="0.25"/>
    <row r="156" s="81" customFormat="1" x14ac:dyDescent="0.25"/>
    <row r="157" s="81" customFormat="1" x14ac:dyDescent="0.25"/>
  </sheetData>
  <mergeCells count="12">
    <mergeCell ref="A26:I26"/>
    <mergeCell ref="B4:I4"/>
    <mergeCell ref="A1:I1"/>
    <mergeCell ref="B3:I3"/>
    <mergeCell ref="A8:A9"/>
    <mergeCell ref="B8:B9"/>
    <mergeCell ref="C8:C9"/>
    <mergeCell ref="D8:D9"/>
    <mergeCell ref="E8:E9"/>
    <mergeCell ref="F8:F9"/>
    <mergeCell ref="A7:K7"/>
    <mergeCell ref="G8:K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44"/>
  <sheetViews>
    <sheetView zoomScale="80" zoomScaleNormal="80" workbookViewId="0">
      <selection activeCell="N34" sqref="N34"/>
    </sheetView>
  </sheetViews>
  <sheetFormatPr baseColWidth="10" defaultRowHeight="15" x14ac:dyDescent="0.25"/>
  <cols>
    <col min="1" max="10" width="13.7109375" style="3" customWidth="1"/>
    <col min="11" max="16384" width="11.42578125" style="3"/>
  </cols>
  <sheetData>
    <row r="1" spans="1:10" ht="18.75" customHeight="1" x14ac:dyDescent="0.25">
      <c r="A1" s="158" t="s">
        <v>44</v>
      </c>
      <c r="B1" s="158"/>
      <c r="C1" s="158"/>
      <c r="D1" s="158"/>
      <c r="E1" s="158"/>
      <c r="F1" s="158"/>
      <c r="G1" s="158"/>
      <c r="H1" s="158"/>
      <c r="I1" s="158"/>
      <c r="J1" s="158"/>
    </row>
    <row r="2" spans="1:10" x14ac:dyDescent="0.25">
      <c r="A2" s="21"/>
      <c r="B2" s="21"/>
      <c r="C2" s="21"/>
      <c r="D2" s="21"/>
      <c r="E2" s="21"/>
      <c r="F2" s="21"/>
      <c r="G2" s="21"/>
      <c r="H2" s="21"/>
      <c r="I2" s="21"/>
    </row>
    <row r="3" spans="1:10" ht="20.100000000000001" customHeight="1" x14ac:dyDescent="0.25">
      <c r="A3" s="155" t="s">
        <v>14</v>
      </c>
      <c r="B3" s="155"/>
      <c r="C3" s="25" t="str">
        <f>IF('4-Datos generales'!H11="","",'4-Datos generales'!H11)</f>
        <v>Imprenta Nacional</v>
      </c>
      <c r="D3" s="25"/>
      <c r="E3" s="25"/>
      <c r="F3" s="25"/>
      <c r="G3" s="25"/>
      <c r="H3" s="25"/>
      <c r="I3" s="25"/>
      <c r="J3" s="25"/>
    </row>
    <row r="4" spans="1:10" ht="20.100000000000001" customHeight="1" x14ac:dyDescent="0.25">
      <c r="A4" s="155" t="s">
        <v>58</v>
      </c>
      <c r="B4" s="155"/>
      <c r="C4" s="27"/>
      <c r="D4" s="27"/>
      <c r="E4" s="27"/>
      <c r="F4" s="27"/>
      <c r="G4" s="27"/>
      <c r="H4" s="27"/>
      <c r="I4" s="27"/>
      <c r="J4" s="27"/>
    </row>
    <row r="5" spans="1:10" ht="20.100000000000001" customHeight="1" x14ac:dyDescent="0.25">
      <c r="B5" s="23"/>
      <c r="C5" s="23"/>
      <c r="D5" s="23"/>
      <c r="E5" s="23"/>
      <c r="F5" s="23"/>
      <c r="G5" s="23"/>
      <c r="H5" s="23"/>
      <c r="I5" s="23"/>
      <c r="J5" s="23"/>
    </row>
    <row r="6" spans="1:10" ht="18.75" customHeight="1" x14ac:dyDescent="0.25">
      <c r="A6" s="157" t="s">
        <v>41</v>
      </c>
      <c r="B6" s="157"/>
      <c r="C6" s="157"/>
      <c r="D6" s="157"/>
      <c r="E6" s="157"/>
      <c r="F6" s="157"/>
      <c r="G6" s="157"/>
      <c r="H6" s="157"/>
      <c r="I6" s="157"/>
      <c r="J6" s="157"/>
    </row>
    <row r="7" spans="1:10" x14ac:dyDescent="0.25">
      <c r="A7" s="141" t="s">
        <v>43</v>
      </c>
      <c r="B7" s="141" t="s">
        <v>0</v>
      </c>
      <c r="C7" s="141" t="s">
        <v>21</v>
      </c>
      <c r="D7" s="141" t="s">
        <v>24</v>
      </c>
      <c r="E7" s="141" t="s">
        <v>50</v>
      </c>
      <c r="F7" s="162" t="s">
        <v>78</v>
      </c>
      <c r="G7" s="162" t="s">
        <v>33</v>
      </c>
      <c r="H7" s="141" t="s">
        <v>17</v>
      </c>
      <c r="I7" s="141"/>
      <c r="J7" s="141"/>
    </row>
    <row r="8" spans="1:10" ht="90" customHeight="1" x14ac:dyDescent="0.25">
      <c r="A8" s="141"/>
      <c r="B8" s="141"/>
      <c r="C8" s="141"/>
      <c r="D8" s="141"/>
      <c r="E8" s="141"/>
      <c r="F8" s="163"/>
      <c r="G8" s="163"/>
      <c r="H8" s="29" t="s">
        <v>57</v>
      </c>
      <c r="I8" s="29" t="s">
        <v>56</v>
      </c>
      <c r="J8" s="29" t="s">
        <v>51</v>
      </c>
    </row>
    <row r="9" spans="1:10" x14ac:dyDescent="0.25">
      <c r="A9" s="159">
        <v>2010</v>
      </c>
      <c r="B9" s="28" t="s">
        <v>19</v>
      </c>
      <c r="C9" s="28"/>
      <c r="D9" s="28"/>
      <c r="E9" s="28"/>
      <c r="F9" s="28"/>
      <c r="G9" s="28"/>
      <c r="H9" s="28"/>
      <c r="I9" s="28"/>
      <c r="J9" s="28"/>
    </row>
    <row r="10" spans="1:10" x14ac:dyDescent="0.25">
      <c r="A10" s="160"/>
      <c r="B10" s="28" t="s">
        <v>2</v>
      </c>
      <c r="C10" s="28"/>
      <c r="D10" s="28"/>
      <c r="E10" s="28"/>
      <c r="F10" s="28"/>
      <c r="G10" s="28"/>
      <c r="H10" s="28"/>
      <c r="I10" s="28"/>
      <c r="J10" s="28"/>
    </row>
    <row r="11" spans="1:10" x14ac:dyDescent="0.25">
      <c r="A11" s="160"/>
      <c r="B11" s="28" t="s">
        <v>3</v>
      </c>
      <c r="C11" s="28"/>
      <c r="D11" s="28"/>
      <c r="E11" s="28"/>
      <c r="F11" s="28"/>
      <c r="G11" s="28"/>
      <c r="H11" s="28"/>
      <c r="I11" s="28"/>
      <c r="J11" s="28"/>
    </row>
    <row r="12" spans="1:10" x14ac:dyDescent="0.25">
      <c r="A12" s="160"/>
      <c r="B12" s="28" t="s">
        <v>4</v>
      </c>
      <c r="C12" s="28"/>
      <c r="D12" s="28"/>
      <c r="E12" s="28"/>
      <c r="F12" s="28"/>
      <c r="G12" s="28"/>
      <c r="H12" s="28"/>
      <c r="I12" s="28"/>
      <c r="J12" s="28"/>
    </row>
    <row r="13" spans="1:10" x14ac:dyDescent="0.25">
      <c r="A13" s="160"/>
      <c r="B13" s="28" t="s">
        <v>5</v>
      </c>
      <c r="C13" s="28"/>
      <c r="D13" s="28"/>
      <c r="E13" s="28"/>
      <c r="F13" s="28"/>
      <c r="G13" s="28"/>
      <c r="H13" s="28"/>
      <c r="I13" s="28"/>
      <c r="J13" s="28"/>
    </row>
    <row r="14" spans="1:10" x14ac:dyDescent="0.25">
      <c r="A14" s="160"/>
      <c r="B14" s="28" t="s">
        <v>6</v>
      </c>
      <c r="C14" s="28"/>
      <c r="D14" s="28"/>
      <c r="E14" s="28"/>
      <c r="F14" s="28"/>
      <c r="G14" s="28"/>
      <c r="H14" s="28"/>
      <c r="I14" s="28"/>
      <c r="J14" s="28"/>
    </row>
    <row r="15" spans="1:10" x14ac:dyDescent="0.25">
      <c r="A15" s="160"/>
      <c r="B15" s="28" t="s">
        <v>7</v>
      </c>
      <c r="C15" s="28"/>
      <c r="D15" s="28"/>
      <c r="E15" s="28"/>
      <c r="F15" s="28"/>
      <c r="G15" s="28"/>
      <c r="H15" s="28"/>
      <c r="I15" s="28"/>
      <c r="J15" s="28"/>
    </row>
    <row r="16" spans="1:10" x14ac:dyDescent="0.25">
      <c r="A16" s="160"/>
      <c r="B16" s="28" t="s">
        <v>20</v>
      </c>
      <c r="C16" s="28"/>
      <c r="D16" s="28"/>
      <c r="E16" s="28"/>
      <c r="F16" s="28"/>
      <c r="G16" s="28"/>
      <c r="H16" s="28"/>
      <c r="I16" s="28"/>
      <c r="J16" s="28"/>
    </row>
    <row r="17" spans="1:10" x14ac:dyDescent="0.25">
      <c r="A17" s="160"/>
      <c r="B17" s="28" t="s">
        <v>9</v>
      </c>
      <c r="C17" s="28"/>
      <c r="D17" s="28"/>
      <c r="E17" s="28"/>
      <c r="F17" s="28"/>
      <c r="G17" s="28"/>
      <c r="H17" s="28"/>
      <c r="I17" s="28"/>
      <c r="J17" s="28"/>
    </row>
    <row r="18" spans="1:10" x14ac:dyDescent="0.25">
      <c r="A18" s="160"/>
      <c r="B18" s="28" t="s">
        <v>10</v>
      </c>
      <c r="C18" s="28"/>
      <c r="D18" s="28"/>
      <c r="E18" s="28"/>
      <c r="F18" s="28"/>
      <c r="G18" s="28"/>
      <c r="H18" s="28"/>
      <c r="I18" s="28"/>
      <c r="J18" s="28"/>
    </row>
    <row r="19" spans="1:10" x14ac:dyDescent="0.25">
      <c r="A19" s="160"/>
      <c r="B19" s="28" t="s">
        <v>11</v>
      </c>
      <c r="C19" s="28"/>
      <c r="D19" s="28"/>
      <c r="E19" s="28"/>
      <c r="F19" s="28"/>
      <c r="G19" s="28"/>
      <c r="H19" s="28"/>
      <c r="I19" s="28"/>
      <c r="J19" s="28"/>
    </row>
    <row r="20" spans="1:10" x14ac:dyDescent="0.25">
      <c r="A20" s="161"/>
      <c r="B20" s="28" t="s">
        <v>12</v>
      </c>
      <c r="C20" s="28"/>
      <c r="D20" s="28"/>
      <c r="E20" s="28"/>
      <c r="F20" s="28"/>
      <c r="G20" s="28"/>
      <c r="H20" s="28"/>
      <c r="I20" s="28"/>
      <c r="J20" s="28"/>
    </row>
    <row r="21" spans="1:10" x14ac:dyDescent="0.25">
      <c r="A21" s="159">
        <v>2011</v>
      </c>
      <c r="B21" s="28" t="s">
        <v>19</v>
      </c>
      <c r="C21" s="28"/>
      <c r="D21" s="28"/>
      <c r="E21" s="28"/>
      <c r="F21" s="28"/>
      <c r="G21" s="28"/>
      <c r="H21" s="28"/>
      <c r="I21" s="28"/>
      <c r="J21" s="28"/>
    </row>
    <row r="22" spans="1:10" x14ac:dyDescent="0.25">
      <c r="A22" s="160"/>
      <c r="B22" s="28" t="s">
        <v>2</v>
      </c>
      <c r="C22" s="28"/>
      <c r="D22" s="28"/>
      <c r="E22" s="28"/>
      <c r="F22" s="28"/>
      <c r="G22" s="28"/>
      <c r="H22" s="28"/>
      <c r="I22" s="28"/>
      <c r="J22" s="28"/>
    </row>
    <row r="23" spans="1:10" x14ac:dyDescent="0.25">
      <c r="A23" s="160"/>
      <c r="B23" s="28" t="s">
        <v>3</v>
      </c>
      <c r="C23" s="28"/>
      <c r="D23" s="28"/>
      <c r="E23" s="28"/>
      <c r="F23" s="28"/>
      <c r="G23" s="28"/>
      <c r="H23" s="28"/>
      <c r="I23" s="28"/>
      <c r="J23" s="28"/>
    </row>
    <row r="24" spans="1:10" x14ac:dyDescent="0.25">
      <c r="A24" s="160"/>
      <c r="B24" s="28" t="s">
        <v>4</v>
      </c>
      <c r="C24" s="28"/>
      <c r="D24" s="28"/>
      <c r="E24" s="28"/>
      <c r="F24" s="28"/>
      <c r="G24" s="28"/>
      <c r="H24" s="28"/>
      <c r="I24" s="28"/>
      <c r="J24" s="28"/>
    </row>
    <row r="25" spans="1:10" x14ac:dyDescent="0.25">
      <c r="A25" s="160"/>
      <c r="B25" s="28" t="s">
        <v>5</v>
      </c>
      <c r="C25" s="28"/>
      <c r="D25" s="28"/>
      <c r="E25" s="28"/>
      <c r="F25" s="28"/>
      <c r="G25" s="28"/>
      <c r="H25" s="28"/>
      <c r="I25" s="28"/>
      <c r="J25" s="28"/>
    </row>
    <row r="26" spans="1:10" x14ac:dyDescent="0.25">
      <c r="A26" s="160"/>
      <c r="B26" s="28" t="s">
        <v>6</v>
      </c>
      <c r="C26" s="28"/>
      <c r="D26" s="28"/>
      <c r="E26" s="28"/>
      <c r="F26" s="28"/>
      <c r="G26" s="28"/>
      <c r="H26" s="28"/>
      <c r="I26" s="28"/>
      <c r="J26" s="28"/>
    </row>
    <row r="27" spans="1:10" x14ac:dyDescent="0.25">
      <c r="A27" s="160"/>
      <c r="B27" s="28" t="s">
        <v>7</v>
      </c>
      <c r="C27" s="28"/>
      <c r="D27" s="28"/>
      <c r="E27" s="28"/>
      <c r="F27" s="28"/>
      <c r="G27" s="28"/>
      <c r="H27" s="28"/>
      <c r="I27" s="28"/>
      <c r="J27" s="28"/>
    </row>
    <row r="28" spans="1:10" x14ac:dyDescent="0.25">
      <c r="A28" s="160"/>
      <c r="B28" s="28" t="s">
        <v>20</v>
      </c>
      <c r="C28" s="28"/>
      <c r="D28" s="28"/>
      <c r="E28" s="28"/>
      <c r="F28" s="28"/>
      <c r="G28" s="28"/>
      <c r="H28" s="28"/>
      <c r="I28" s="28"/>
      <c r="J28" s="28"/>
    </row>
    <row r="29" spans="1:10" x14ac:dyDescent="0.25">
      <c r="A29" s="160"/>
      <c r="B29" s="28" t="s">
        <v>9</v>
      </c>
      <c r="C29" s="28"/>
      <c r="D29" s="28"/>
      <c r="E29" s="28"/>
      <c r="F29" s="28"/>
      <c r="G29" s="28"/>
      <c r="H29" s="28"/>
      <c r="I29" s="28"/>
      <c r="J29" s="28"/>
    </row>
    <row r="30" spans="1:10" x14ac:dyDescent="0.25">
      <c r="A30" s="160"/>
      <c r="B30" s="28" t="s">
        <v>10</v>
      </c>
      <c r="C30" s="28"/>
      <c r="D30" s="28"/>
      <c r="E30" s="28"/>
      <c r="F30" s="28"/>
      <c r="G30" s="28"/>
      <c r="H30" s="28"/>
      <c r="I30" s="28"/>
      <c r="J30" s="28"/>
    </row>
    <row r="31" spans="1:10" x14ac:dyDescent="0.25">
      <c r="A31" s="160"/>
      <c r="B31" s="28" t="s">
        <v>11</v>
      </c>
      <c r="C31" s="28"/>
      <c r="D31" s="28"/>
      <c r="E31" s="28"/>
      <c r="F31" s="28"/>
      <c r="G31" s="28"/>
      <c r="H31" s="28"/>
      <c r="I31" s="28"/>
      <c r="J31" s="28"/>
    </row>
    <row r="32" spans="1:10" x14ac:dyDescent="0.25">
      <c r="A32" s="161"/>
      <c r="B32" s="28" t="s">
        <v>12</v>
      </c>
      <c r="C32" s="28"/>
      <c r="D32" s="28"/>
      <c r="E32" s="28"/>
      <c r="F32" s="28"/>
      <c r="G32" s="28"/>
      <c r="H32" s="28"/>
      <c r="I32" s="28"/>
      <c r="J32" s="28"/>
    </row>
    <row r="33" spans="1:10" x14ac:dyDescent="0.25">
      <c r="A33" s="159" t="s">
        <v>52</v>
      </c>
      <c r="B33" s="28" t="s">
        <v>19</v>
      </c>
      <c r="C33" s="28"/>
      <c r="D33" s="28"/>
      <c r="E33" s="28"/>
      <c r="F33" s="28"/>
      <c r="G33" s="28"/>
      <c r="H33" s="28"/>
      <c r="I33" s="28"/>
      <c r="J33" s="28"/>
    </row>
    <row r="34" spans="1:10" x14ac:dyDescent="0.25">
      <c r="A34" s="160"/>
      <c r="B34" s="28" t="s">
        <v>2</v>
      </c>
      <c r="C34" s="28"/>
      <c r="D34" s="28"/>
      <c r="E34" s="28"/>
      <c r="F34" s="28"/>
      <c r="G34" s="28"/>
      <c r="H34" s="28"/>
      <c r="I34" s="28"/>
      <c r="J34" s="28"/>
    </row>
    <row r="35" spans="1:10" x14ac:dyDescent="0.25">
      <c r="A35" s="160"/>
      <c r="B35" s="28" t="s">
        <v>3</v>
      </c>
      <c r="C35" s="28"/>
      <c r="D35" s="28"/>
      <c r="E35" s="28"/>
      <c r="F35" s="28"/>
      <c r="G35" s="28"/>
      <c r="H35" s="28"/>
      <c r="I35" s="28"/>
      <c r="J35" s="28"/>
    </row>
    <row r="36" spans="1:10" x14ac:dyDescent="0.25">
      <c r="A36" s="160"/>
      <c r="B36" s="28" t="s">
        <v>4</v>
      </c>
      <c r="C36" s="28"/>
      <c r="D36" s="28"/>
      <c r="E36" s="28"/>
      <c r="F36" s="28"/>
      <c r="G36" s="28"/>
      <c r="H36" s="28"/>
      <c r="I36" s="28"/>
      <c r="J36" s="28"/>
    </row>
    <row r="37" spans="1:10" x14ac:dyDescent="0.25">
      <c r="A37" s="160"/>
      <c r="B37" s="28" t="s">
        <v>5</v>
      </c>
      <c r="C37" s="28"/>
      <c r="D37" s="28"/>
      <c r="E37" s="28"/>
      <c r="F37" s="28"/>
      <c r="G37" s="28"/>
      <c r="H37" s="28"/>
      <c r="I37" s="28"/>
      <c r="J37" s="28"/>
    </row>
    <row r="38" spans="1:10" x14ac:dyDescent="0.25">
      <c r="A38" s="160"/>
      <c r="B38" s="28" t="s">
        <v>6</v>
      </c>
      <c r="C38" s="28"/>
      <c r="D38" s="28"/>
      <c r="E38" s="28"/>
      <c r="F38" s="28"/>
      <c r="G38" s="28"/>
      <c r="H38" s="28"/>
      <c r="I38" s="28"/>
      <c r="J38" s="28"/>
    </row>
    <row r="39" spans="1:10" x14ac:dyDescent="0.25">
      <c r="A39" s="160"/>
      <c r="B39" s="28" t="s">
        <v>7</v>
      </c>
      <c r="C39" s="28"/>
      <c r="D39" s="28"/>
      <c r="E39" s="28"/>
      <c r="F39" s="28"/>
      <c r="G39" s="28"/>
      <c r="H39" s="28"/>
      <c r="I39" s="28"/>
      <c r="J39" s="28"/>
    </row>
    <row r="40" spans="1:10" x14ac:dyDescent="0.25">
      <c r="A40" s="160"/>
      <c r="B40" s="28" t="s">
        <v>20</v>
      </c>
      <c r="C40" s="28"/>
      <c r="D40" s="28"/>
      <c r="E40" s="28"/>
      <c r="F40" s="28"/>
      <c r="G40" s="28"/>
      <c r="H40" s="28"/>
      <c r="I40" s="28"/>
      <c r="J40" s="28"/>
    </row>
    <row r="41" spans="1:10" x14ac:dyDescent="0.25">
      <c r="A41" s="160"/>
      <c r="B41" s="28" t="s">
        <v>9</v>
      </c>
      <c r="C41" s="28"/>
      <c r="D41" s="28"/>
      <c r="E41" s="28"/>
      <c r="F41" s="28"/>
      <c r="G41" s="28"/>
      <c r="H41" s="28"/>
      <c r="I41" s="28"/>
      <c r="J41" s="28"/>
    </row>
    <row r="42" spans="1:10" x14ac:dyDescent="0.25">
      <c r="A42" s="160"/>
      <c r="B42" s="28" t="s">
        <v>10</v>
      </c>
      <c r="C42" s="28"/>
      <c r="D42" s="28"/>
      <c r="E42" s="28"/>
      <c r="F42" s="28"/>
      <c r="G42" s="28"/>
      <c r="H42" s="28"/>
      <c r="I42" s="28"/>
      <c r="J42" s="28"/>
    </row>
    <row r="43" spans="1:10" x14ac:dyDescent="0.25">
      <c r="A43" s="160"/>
      <c r="B43" s="28" t="s">
        <v>11</v>
      </c>
      <c r="C43" s="28"/>
      <c r="D43" s="28"/>
      <c r="E43" s="28"/>
      <c r="F43" s="28"/>
      <c r="G43" s="28"/>
      <c r="H43" s="28"/>
      <c r="I43" s="28"/>
      <c r="J43" s="28"/>
    </row>
    <row r="44" spans="1:10" x14ac:dyDescent="0.25">
      <c r="A44" s="161"/>
      <c r="B44" s="28" t="s">
        <v>12</v>
      </c>
      <c r="C44" s="28"/>
      <c r="D44" s="28"/>
      <c r="E44" s="28"/>
      <c r="F44" s="28"/>
      <c r="G44" s="28"/>
      <c r="H44" s="28"/>
      <c r="I44" s="28"/>
      <c r="J44" s="28"/>
    </row>
  </sheetData>
  <mergeCells count="15">
    <mergeCell ref="A33:A44"/>
    <mergeCell ref="A7:A8"/>
    <mergeCell ref="A3:B3"/>
    <mergeCell ref="A1:J1"/>
    <mergeCell ref="A9:A20"/>
    <mergeCell ref="A21:A32"/>
    <mergeCell ref="B7:B8"/>
    <mergeCell ref="C7:C8"/>
    <mergeCell ref="D7:D8"/>
    <mergeCell ref="E7:E8"/>
    <mergeCell ref="H7:J7"/>
    <mergeCell ref="A6:J6"/>
    <mergeCell ref="F7:F8"/>
    <mergeCell ref="G7:G8"/>
    <mergeCell ref="A4:B4"/>
  </mergeCells>
  <printOptions horizontalCentered="1"/>
  <pageMargins left="0.25" right="0.25" top="0.75" bottom="0.75" header="0.3" footer="0.3"/>
  <pageSetup scale="76" fitToHeight="2" orientation="portrait" horizontalDpi="4294967294"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RowHeight="15" x14ac:dyDescent="0.25"/>
  <cols>
    <col min="1" max="16384" width="11.42578125" style="30"/>
  </cols>
  <sheetData>
    <row r="1" spans="1:13" s="3" customFormat="1" ht="24.95" customHeight="1" x14ac:dyDescent="0.25">
      <c r="A1" s="123" t="s">
        <v>102</v>
      </c>
      <c r="B1" s="123"/>
      <c r="C1" s="123"/>
      <c r="D1" s="123"/>
      <c r="E1" s="123"/>
      <c r="F1" s="123"/>
      <c r="G1" s="123"/>
      <c r="H1" s="123"/>
      <c r="I1" s="123"/>
      <c r="J1" s="123"/>
      <c r="K1" s="123"/>
      <c r="L1" s="123"/>
      <c r="M1" s="123"/>
    </row>
    <row r="2" spans="1:13" s="3" customFormat="1" ht="23.25" x14ac:dyDescent="0.25">
      <c r="A2" s="52"/>
      <c r="B2" s="52"/>
      <c r="C2" s="52"/>
      <c r="D2" s="52"/>
      <c r="E2" s="52"/>
      <c r="F2" s="52"/>
      <c r="G2" s="52"/>
      <c r="H2" s="52"/>
      <c r="I2" s="52"/>
      <c r="J2" s="52"/>
      <c r="K2" s="4"/>
    </row>
    <row r="3" spans="1:13" s="3" customFormat="1" ht="47.25" customHeight="1" x14ac:dyDescent="0.25">
      <c r="A3" s="124" t="s">
        <v>103</v>
      </c>
      <c r="B3" s="124"/>
      <c r="C3" s="124"/>
      <c r="D3" s="124"/>
      <c r="E3" s="124"/>
      <c r="F3" s="124"/>
      <c r="G3" s="124"/>
      <c r="H3" s="124"/>
      <c r="I3" s="124"/>
      <c r="J3" s="124"/>
      <c r="K3" s="124"/>
      <c r="L3" s="124"/>
      <c r="M3" s="124"/>
    </row>
    <row r="4" spans="1:13" s="3" customFormat="1" ht="20.100000000000001" customHeight="1" x14ac:dyDescent="0.25">
      <c r="A4" s="36"/>
      <c r="B4" s="36"/>
      <c r="C4" s="36"/>
      <c r="D4" s="36"/>
      <c r="E4" s="36"/>
      <c r="F4" s="36"/>
      <c r="G4" s="36"/>
      <c r="H4" s="36"/>
      <c r="I4" s="36"/>
      <c r="J4" s="36"/>
      <c r="K4" s="31"/>
    </row>
    <row r="5" spans="1:13" s="3" customFormat="1" ht="23.25" customHeight="1" x14ac:dyDescent="0.25">
      <c r="A5" s="125" t="s">
        <v>104</v>
      </c>
      <c r="B5" s="125"/>
      <c r="C5" s="125"/>
      <c r="D5" s="125"/>
      <c r="E5" s="125"/>
      <c r="F5" s="125"/>
      <c r="G5" s="125"/>
      <c r="H5" s="125"/>
      <c r="I5" s="125"/>
      <c r="J5" s="125"/>
      <c r="K5" s="125"/>
      <c r="L5" s="125"/>
      <c r="M5" s="125"/>
    </row>
    <row r="6" spans="1:13" s="3" customFormat="1" x14ac:dyDescent="0.25"/>
    <row r="7" spans="1:13" s="3" customFormat="1" ht="63" customHeight="1" x14ac:dyDescent="0.25">
      <c r="A7" s="124" t="s">
        <v>107</v>
      </c>
      <c r="B7" s="124"/>
      <c r="C7" s="124"/>
      <c r="D7" s="124"/>
      <c r="E7" s="124"/>
      <c r="F7" s="124"/>
      <c r="G7" s="124"/>
      <c r="H7" s="124"/>
      <c r="I7" s="124"/>
      <c r="J7" s="124"/>
      <c r="K7" s="124"/>
      <c r="L7" s="124"/>
      <c r="M7" s="124"/>
    </row>
    <row r="8" spans="1:13" s="3" customFormat="1" ht="15.75" thickBot="1" x14ac:dyDescent="0.3"/>
    <row r="9" spans="1:13" s="3" customFormat="1" ht="35.1" customHeight="1" x14ac:dyDescent="0.25">
      <c r="A9" s="115" t="s">
        <v>112</v>
      </c>
      <c r="B9" s="116"/>
      <c r="C9" s="116"/>
      <c r="D9" s="116"/>
      <c r="E9" s="116"/>
      <c r="F9" s="116"/>
      <c r="G9" s="116"/>
      <c r="H9" s="117" t="s">
        <v>105</v>
      </c>
      <c r="I9" s="117"/>
      <c r="J9" s="117"/>
      <c r="K9" s="117"/>
      <c r="L9" s="117"/>
      <c r="M9" s="118"/>
    </row>
    <row r="10" spans="1:13" s="3" customFormat="1" ht="57.75" customHeight="1" thickBot="1" x14ac:dyDescent="0.3">
      <c r="A10" s="37"/>
      <c r="B10" s="112" t="s">
        <v>108</v>
      </c>
      <c r="C10" s="112"/>
      <c r="D10" s="112"/>
      <c r="E10" s="112"/>
      <c r="F10" s="112"/>
      <c r="G10" s="112"/>
      <c r="H10" s="113" t="s">
        <v>106</v>
      </c>
      <c r="I10" s="113"/>
      <c r="J10" s="113"/>
      <c r="K10" s="113"/>
      <c r="L10" s="113"/>
      <c r="M10" s="114"/>
    </row>
    <row r="11" spans="1:13" s="3" customFormat="1" ht="9.9499999999999993" customHeight="1" thickBot="1" x14ac:dyDescent="0.3">
      <c r="A11" s="53"/>
      <c r="B11" s="53"/>
      <c r="C11" s="53"/>
      <c r="D11" s="53"/>
      <c r="E11" s="53"/>
      <c r="F11" s="53"/>
      <c r="H11" s="38"/>
    </row>
    <row r="12" spans="1:13" s="3" customFormat="1" ht="35.1" customHeight="1" x14ac:dyDescent="0.25">
      <c r="A12" s="115" t="s">
        <v>111</v>
      </c>
      <c r="B12" s="116"/>
      <c r="C12" s="116"/>
      <c r="D12" s="116"/>
      <c r="E12" s="116"/>
      <c r="F12" s="116"/>
      <c r="G12" s="116"/>
      <c r="H12" s="117" t="s">
        <v>105</v>
      </c>
      <c r="I12" s="117"/>
      <c r="J12" s="117"/>
      <c r="K12" s="117"/>
      <c r="L12" s="117"/>
      <c r="M12" s="118"/>
    </row>
    <row r="13" spans="1:13" s="3" customFormat="1" ht="35.1" customHeight="1" x14ac:dyDescent="0.25">
      <c r="A13" s="39"/>
      <c r="B13" s="119" t="s">
        <v>109</v>
      </c>
      <c r="C13" s="119"/>
      <c r="D13" s="119"/>
      <c r="E13" s="119"/>
      <c r="F13" s="119"/>
      <c r="G13" s="119"/>
      <c r="H13" s="120" t="s">
        <v>106</v>
      </c>
      <c r="I13" s="120"/>
      <c r="J13" s="120"/>
      <c r="K13" s="120"/>
      <c r="L13" s="120"/>
      <c r="M13" s="121"/>
    </row>
    <row r="14" spans="1:13" s="3" customFormat="1" ht="35.1" customHeight="1" x14ac:dyDescent="0.25">
      <c r="A14" s="39"/>
      <c r="B14" s="119" t="s">
        <v>110</v>
      </c>
      <c r="C14" s="119"/>
      <c r="D14" s="119"/>
      <c r="E14" s="119"/>
      <c r="F14" s="119"/>
      <c r="G14" s="119"/>
      <c r="H14" s="120"/>
      <c r="I14" s="120"/>
      <c r="J14" s="120"/>
      <c r="K14" s="120"/>
      <c r="L14" s="120"/>
      <c r="M14" s="121"/>
    </row>
    <row r="15" spans="1:13" s="3" customFormat="1" ht="35.1" customHeight="1" thickBot="1" x14ac:dyDescent="0.3">
      <c r="A15" s="37"/>
      <c r="B15" s="122" t="s">
        <v>51</v>
      </c>
      <c r="C15" s="122"/>
      <c r="D15" s="122"/>
      <c r="E15" s="122"/>
      <c r="F15" s="122"/>
      <c r="G15" s="122"/>
      <c r="H15" s="113"/>
      <c r="I15" s="113"/>
      <c r="J15" s="113"/>
      <c r="K15" s="113"/>
      <c r="L15" s="113"/>
      <c r="M15" s="114"/>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9"/>
  <sheetViews>
    <sheetView zoomScale="110" zoomScaleNormal="110" workbookViewId="0">
      <selection activeCell="E18" sqref="E18"/>
    </sheetView>
  </sheetViews>
  <sheetFormatPr baseColWidth="10" defaultRowHeight="15" x14ac:dyDescent="0.25"/>
  <cols>
    <col min="1" max="1" width="11.42578125" style="5"/>
    <col min="2" max="2" width="23.28515625" style="5" customWidth="1"/>
    <col min="3" max="3" width="18.42578125" style="5" customWidth="1"/>
    <col min="4" max="4" width="16.5703125" style="6" customWidth="1"/>
    <col min="5" max="5" width="11.42578125" style="6"/>
    <col min="6" max="6" width="10.140625" style="6" customWidth="1"/>
    <col min="7" max="7" width="11.42578125" style="6"/>
    <col min="8" max="16384" width="11.42578125" style="5"/>
  </cols>
  <sheetData>
    <row r="1" spans="1:7" x14ac:dyDescent="0.25">
      <c r="B1" s="129" t="s">
        <v>48</v>
      </c>
      <c r="C1" s="129"/>
      <c r="D1" s="129"/>
    </row>
    <row r="3" spans="1:7" s="7" customFormat="1" x14ac:dyDescent="0.25">
      <c r="B3" s="8" t="s">
        <v>38</v>
      </c>
      <c r="C3" s="8" t="s">
        <v>48</v>
      </c>
      <c r="D3" s="8" t="s">
        <v>39</v>
      </c>
      <c r="E3" s="9"/>
      <c r="F3" s="9"/>
      <c r="G3" s="9"/>
    </row>
    <row r="4" spans="1:7" s="7" customFormat="1" x14ac:dyDescent="0.25">
      <c r="B4" s="2" t="s">
        <v>133</v>
      </c>
      <c r="C4" s="12">
        <v>0.11700000000000001</v>
      </c>
      <c r="D4" s="12" t="s">
        <v>113</v>
      </c>
      <c r="E4" s="13"/>
      <c r="F4" s="13"/>
      <c r="G4" s="9"/>
    </row>
    <row r="5" spans="1:7" ht="15.75" customHeight="1" x14ac:dyDescent="0.25"/>
    <row r="6" spans="1:7" ht="15.75" customHeight="1" x14ac:dyDescent="0.25"/>
    <row r="7" spans="1:7" ht="15.75" customHeight="1" x14ac:dyDescent="0.25"/>
    <row r="8" spans="1:7" x14ac:dyDescent="0.25">
      <c r="A8" s="10"/>
      <c r="B8" s="11" t="s">
        <v>37</v>
      </c>
      <c r="C8" s="126" t="s">
        <v>134</v>
      </c>
      <c r="D8" s="126"/>
      <c r="E8" s="126"/>
      <c r="F8" s="126"/>
    </row>
    <row r="9" spans="1:7" x14ac:dyDescent="0.25">
      <c r="A9" s="10"/>
      <c r="B9" s="11" t="s">
        <v>132</v>
      </c>
      <c r="C9" s="127" t="s">
        <v>135</v>
      </c>
      <c r="D9" s="126"/>
      <c r="E9" s="126"/>
      <c r="F9" s="126"/>
    </row>
    <row r="10" spans="1:7" x14ac:dyDescent="0.25">
      <c r="A10" s="10"/>
      <c r="B10" s="11" t="s">
        <v>130</v>
      </c>
      <c r="C10" s="128" t="s">
        <v>131</v>
      </c>
      <c r="D10" s="126"/>
      <c r="E10" s="126"/>
      <c r="F10" s="126"/>
    </row>
    <row r="29" spans="1:1" x14ac:dyDescent="0.25"/>
  </sheetData>
  <sheetProtection selectLockedCells="1"/>
  <mergeCells count="4">
    <mergeCell ref="C8:F8"/>
    <mergeCell ref="C9:F9"/>
    <mergeCell ref="C10:F10"/>
    <mergeCell ref="B1:D1"/>
  </mergeCells>
  <hyperlinks>
    <hyperlink ref="C10" r:id="rId1" xr:uid="{00000000-0004-0000-0200-000000000000}"/>
  </hyperlinks>
  <pageMargins left="0.7" right="0.7" top="0.75" bottom="0.75" header="0.3" footer="0.3"/>
  <pageSetup orientation="portrait" horizontalDpi="4294967294"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3:L26"/>
  <sheetViews>
    <sheetView topLeftCell="A10" zoomScale="73" zoomScaleNormal="73" workbookViewId="0">
      <selection activeCell="J24" sqref="J24:L24"/>
    </sheetView>
  </sheetViews>
  <sheetFormatPr baseColWidth="10" defaultRowHeight="15" x14ac:dyDescent="0.25"/>
  <cols>
    <col min="1" max="16384" width="11.42578125" style="75"/>
  </cols>
  <sheetData>
    <row r="3" spans="1:12" x14ac:dyDescent="0.25">
      <c r="A3" s="74"/>
    </row>
    <row r="9" spans="1:12" ht="23.25" x14ac:dyDescent="0.25">
      <c r="F9" s="109"/>
      <c r="G9" s="109"/>
    </row>
    <row r="11" spans="1:12" ht="30" customHeight="1" x14ac:dyDescent="0.25">
      <c r="F11" s="136" t="s">
        <v>27</v>
      </c>
      <c r="G11" s="136"/>
      <c r="H11" s="137" t="s">
        <v>136</v>
      </c>
      <c r="I11" s="137"/>
      <c r="J11" s="137"/>
      <c r="K11" s="137"/>
      <c r="L11" s="137"/>
    </row>
    <row r="12" spans="1:12" ht="23.25" x14ac:dyDescent="0.25">
      <c r="F12" s="76"/>
      <c r="G12" s="77"/>
      <c r="I12" s="135"/>
      <c r="J12" s="135"/>
      <c r="K12" s="135"/>
      <c r="L12" s="135"/>
    </row>
    <row r="13" spans="1:12" ht="30" customHeight="1" x14ac:dyDescent="0.25">
      <c r="F13" s="130" t="s">
        <v>35</v>
      </c>
      <c r="G13" s="130"/>
      <c r="H13" s="130"/>
      <c r="I13" s="132">
        <v>1</v>
      </c>
      <c r="J13" s="132"/>
      <c r="K13" s="132"/>
      <c r="L13" s="132"/>
    </row>
    <row r="14" spans="1:12" ht="30" customHeight="1" x14ac:dyDescent="0.25">
      <c r="F14" s="130" t="s">
        <v>36</v>
      </c>
      <c r="G14" s="130"/>
      <c r="H14" s="130"/>
      <c r="I14" s="132">
        <v>1</v>
      </c>
      <c r="J14" s="132"/>
      <c r="K14" s="132"/>
      <c r="L14" s="132"/>
    </row>
    <row r="15" spans="1:12" ht="30" customHeight="1" x14ac:dyDescent="0.25">
      <c r="F15" s="78"/>
      <c r="G15" s="78"/>
      <c r="H15" s="78"/>
      <c r="I15" s="134"/>
      <c r="J15" s="134"/>
      <c r="K15" s="134"/>
      <c r="L15" s="134"/>
    </row>
    <row r="16" spans="1:12" ht="30" customHeight="1" x14ac:dyDescent="0.25">
      <c r="F16" s="130" t="s">
        <v>28</v>
      </c>
      <c r="G16" s="130"/>
      <c r="H16" s="130"/>
      <c r="I16" s="132" t="s">
        <v>137</v>
      </c>
      <c r="J16" s="132"/>
      <c r="K16" s="132"/>
      <c r="L16" s="132"/>
    </row>
    <row r="17" spans="6:12" ht="30" customHeight="1" x14ac:dyDescent="0.25">
      <c r="F17" s="130" t="s">
        <v>29</v>
      </c>
      <c r="G17" s="130"/>
      <c r="H17" s="130"/>
      <c r="I17" s="132" t="s">
        <v>138</v>
      </c>
      <c r="J17" s="132"/>
      <c r="K17" s="132"/>
      <c r="L17" s="132"/>
    </row>
    <row r="18" spans="6:12" ht="18.75" x14ac:dyDescent="0.25">
      <c r="F18" s="79"/>
      <c r="G18" s="79"/>
      <c r="H18" s="79"/>
      <c r="I18" s="134"/>
      <c r="J18" s="134"/>
      <c r="K18" s="134"/>
      <c r="L18" s="134"/>
    </row>
    <row r="19" spans="6:12" ht="30" customHeight="1" x14ac:dyDescent="0.25">
      <c r="F19" s="130" t="s">
        <v>30</v>
      </c>
      <c r="G19" s="130"/>
      <c r="H19" s="130"/>
      <c r="I19" s="132" t="s">
        <v>139</v>
      </c>
      <c r="J19" s="132"/>
      <c r="K19" s="132"/>
      <c r="L19" s="132"/>
    </row>
    <row r="20" spans="6:12" ht="30" customHeight="1" x14ac:dyDescent="0.25">
      <c r="F20" s="130" t="s">
        <v>29</v>
      </c>
      <c r="G20" s="130"/>
      <c r="H20" s="130"/>
      <c r="I20" s="132" t="s">
        <v>140</v>
      </c>
      <c r="J20" s="132"/>
      <c r="K20" s="132"/>
      <c r="L20" s="132"/>
    </row>
    <row r="21" spans="6:12" ht="30" customHeight="1" x14ac:dyDescent="0.25">
      <c r="F21" s="130" t="s">
        <v>31</v>
      </c>
      <c r="G21" s="130"/>
      <c r="H21" s="130"/>
      <c r="I21" s="132" t="s">
        <v>141</v>
      </c>
      <c r="J21" s="132"/>
      <c r="K21" s="132"/>
      <c r="L21" s="132"/>
    </row>
    <row r="22" spans="6:12" ht="30" customHeight="1" x14ac:dyDescent="0.25">
      <c r="F22" s="130" t="s">
        <v>34</v>
      </c>
      <c r="G22" s="130"/>
      <c r="H22" s="130"/>
      <c r="I22" s="133" t="s">
        <v>142</v>
      </c>
      <c r="J22" s="132"/>
      <c r="K22" s="132"/>
      <c r="L22" s="132"/>
    </row>
    <row r="23" spans="6:12" ht="23.25" x14ac:dyDescent="0.25">
      <c r="G23" s="80"/>
      <c r="I23" s="134"/>
      <c r="J23" s="134"/>
      <c r="K23" s="134"/>
      <c r="L23" s="134"/>
    </row>
    <row r="24" spans="6:12" ht="30" customHeight="1" x14ac:dyDescent="0.25">
      <c r="F24" s="130" t="s">
        <v>49</v>
      </c>
      <c r="G24" s="130"/>
      <c r="H24" s="130"/>
      <c r="I24" s="130"/>
      <c r="J24" s="131" t="s">
        <v>143</v>
      </c>
      <c r="K24" s="131"/>
      <c r="L24" s="131"/>
    </row>
    <row r="26" spans="6:12" x14ac:dyDescent="0.25">
      <c r="F26" s="74"/>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hyperlinks>
    <hyperlink ref="I22" r:id="rId1" xr:uid="{00000000-0004-0000-0300-000000000000}"/>
  </hyperlinks>
  <printOptions horizontalCentered="1"/>
  <pageMargins left="0.70866141732283472" right="0.70866141732283472" top="0.74803149606299213" bottom="0.74803149606299213" header="0.31496062992125984" footer="0.31496062992125984"/>
  <pageSetup scale="91" orientation="landscape" horizontalDpi="4294967294"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12"/>
  <sheetViews>
    <sheetView tabSelected="1" topLeftCell="A13" zoomScale="80" zoomScaleNormal="80" workbookViewId="0">
      <selection activeCell="J5" sqref="J5"/>
    </sheetView>
  </sheetViews>
  <sheetFormatPr baseColWidth="10" defaultRowHeight="15" x14ac:dyDescent="0.25"/>
  <cols>
    <col min="1" max="1" width="12" style="81" customWidth="1"/>
    <col min="2" max="6" width="13.7109375" style="81" customWidth="1"/>
    <col min="7" max="9" width="15.7109375" style="81" customWidth="1"/>
    <col min="10" max="10" width="15.570312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v>147290</v>
      </c>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t="s">
        <v>146</v>
      </c>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42">
        <v>42794</v>
      </c>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t="s">
        <v>139</v>
      </c>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00">
        <v>58270</v>
      </c>
      <c r="C14" s="100">
        <v>700848</v>
      </c>
      <c r="D14" s="44">
        <v>8450020</v>
      </c>
      <c r="E14" s="1">
        <v>192</v>
      </c>
      <c r="F14" s="1">
        <v>8500</v>
      </c>
      <c r="G14" s="40">
        <f>IF(B14=0,"",B14/E14)</f>
        <v>303.48958333333331</v>
      </c>
      <c r="H14" s="40">
        <f>IF(B14=0,"",B14/F14)</f>
        <v>6.855294117647059</v>
      </c>
      <c r="I14" s="40">
        <f>IF(B14=0,"",B14*'3-Factor de emisión'!$C$4)</f>
        <v>6817.59</v>
      </c>
      <c r="J14" s="95">
        <f>IF(I14="","",I14/1000)</f>
        <v>6.81759</v>
      </c>
    </row>
    <row r="15" spans="1:21" ht="20.100000000000001" customHeight="1" x14ac:dyDescent="0.25">
      <c r="A15" s="24" t="s">
        <v>2</v>
      </c>
      <c r="B15" s="100">
        <v>59609</v>
      </c>
      <c r="C15" s="100">
        <v>765984</v>
      </c>
      <c r="D15" s="44">
        <v>8945980</v>
      </c>
      <c r="E15" s="1">
        <v>192</v>
      </c>
      <c r="F15" s="1">
        <v>8500</v>
      </c>
      <c r="G15" s="40">
        <f t="shared" ref="G15:G25" si="0">IF(B15=0,"",B15/E15)</f>
        <v>310.46354166666669</v>
      </c>
      <c r="H15" s="40">
        <f t="shared" ref="H15:H25" si="1">IF(B15=0,"",B15/F15)</f>
        <v>7.0128235294117651</v>
      </c>
      <c r="I15" s="40">
        <f>IF(B15=0,"",B15*'3-Factor de emisión'!$C$4)</f>
        <v>6974.2530000000006</v>
      </c>
      <c r="J15" s="95">
        <f t="shared" ref="J15:J25" si="2">IF(I15="","",I15/1000)</f>
        <v>6.9742530000000009</v>
      </c>
    </row>
    <row r="16" spans="1:21" ht="20.100000000000001" customHeight="1" x14ac:dyDescent="0.25">
      <c r="A16" s="24" t="s">
        <v>3</v>
      </c>
      <c r="B16" s="100">
        <v>54507</v>
      </c>
      <c r="C16" s="100">
        <v>728448</v>
      </c>
      <c r="D16" s="44">
        <v>8527540</v>
      </c>
      <c r="E16" s="1">
        <v>192</v>
      </c>
      <c r="F16" s="1">
        <v>8500</v>
      </c>
      <c r="G16" s="40">
        <f t="shared" si="0"/>
        <v>283.890625</v>
      </c>
      <c r="H16" s="40">
        <f t="shared" si="1"/>
        <v>6.4125882352941179</v>
      </c>
      <c r="I16" s="40">
        <f>IF(B16=0,"",B16*'3-Factor de emisión'!$C$4)</f>
        <v>6377.3190000000004</v>
      </c>
      <c r="J16" s="95">
        <f t="shared" si="2"/>
        <v>6.3773190000000008</v>
      </c>
    </row>
    <row r="17" spans="1:10" ht="20.100000000000001" customHeight="1" x14ac:dyDescent="0.25">
      <c r="A17" s="24" t="s">
        <v>4</v>
      </c>
      <c r="B17" s="100">
        <v>55386</v>
      </c>
      <c r="C17" s="100">
        <v>653020</v>
      </c>
      <c r="D17" s="44">
        <v>8294930</v>
      </c>
      <c r="E17" s="1">
        <v>192</v>
      </c>
      <c r="F17" s="1">
        <v>8500</v>
      </c>
      <c r="G17" s="40">
        <f t="shared" si="0"/>
        <v>288.46875</v>
      </c>
      <c r="H17" s="40">
        <f t="shared" si="1"/>
        <v>6.516</v>
      </c>
      <c r="I17" s="40">
        <f>IF(B17=0,"",B17*'3-Factor de emisión'!$C$4)</f>
        <v>6480.1620000000003</v>
      </c>
      <c r="J17" s="95">
        <f t="shared" si="2"/>
        <v>6.480162</v>
      </c>
    </row>
    <row r="18" spans="1:10" ht="20.100000000000001" customHeight="1" x14ac:dyDescent="0.25">
      <c r="A18" s="24" t="s">
        <v>5</v>
      </c>
      <c r="B18" s="100">
        <v>66716</v>
      </c>
      <c r="C18" s="100">
        <v>708250</v>
      </c>
      <c r="D18" s="44">
        <v>9214410</v>
      </c>
      <c r="E18" s="1">
        <v>192</v>
      </c>
      <c r="F18" s="1">
        <v>8500</v>
      </c>
      <c r="G18" s="40">
        <f t="shared" si="0"/>
        <v>347.47916666666669</v>
      </c>
      <c r="H18" s="40">
        <f t="shared" si="1"/>
        <v>7.8489411764705883</v>
      </c>
      <c r="I18" s="40">
        <f>IF(B18=0,"",B18*'3-Factor de emisión'!$C$4)</f>
        <v>7805.7720000000008</v>
      </c>
      <c r="J18" s="95">
        <f t="shared" si="2"/>
        <v>7.805772000000001</v>
      </c>
    </row>
    <row r="19" spans="1:10" ht="20.100000000000001" customHeight="1" x14ac:dyDescent="0.25">
      <c r="A19" s="24" t="s">
        <v>6</v>
      </c>
      <c r="B19" s="100">
        <v>61624</v>
      </c>
      <c r="C19" s="1" t="s">
        <v>144</v>
      </c>
      <c r="D19" s="44">
        <v>8776000</v>
      </c>
      <c r="E19" s="1">
        <v>192</v>
      </c>
      <c r="F19" s="1">
        <v>8500</v>
      </c>
      <c r="G19" s="40">
        <f t="shared" si="0"/>
        <v>320.95833333333331</v>
      </c>
      <c r="H19" s="40">
        <f t="shared" si="1"/>
        <v>7.2498823529411762</v>
      </c>
      <c r="I19" s="40">
        <f>IF(B19=0,"",B19*'3-Factor de emisión'!$C$4)</f>
        <v>7210.0080000000007</v>
      </c>
      <c r="J19" s="95">
        <f t="shared" si="2"/>
        <v>7.2100080000000011</v>
      </c>
    </row>
    <row r="20" spans="1:10" ht="20.100000000000001" customHeight="1" x14ac:dyDescent="0.25">
      <c r="A20" s="24" t="s">
        <v>7</v>
      </c>
      <c r="B20" s="100">
        <v>66426</v>
      </c>
      <c r="C20" s="1" t="s">
        <v>145</v>
      </c>
      <c r="D20" s="44">
        <v>10163165</v>
      </c>
      <c r="E20" s="1">
        <v>192</v>
      </c>
      <c r="F20" s="1">
        <v>8500</v>
      </c>
      <c r="G20" s="40">
        <f t="shared" si="0"/>
        <v>345.96875</v>
      </c>
      <c r="H20" s="40">
        <f t="shared" si="1"/>
        <v>7.8148235294117647</v>
      </c>
      <c r="I20" s="40">
        <f>IF(B20=0,"",B20*'3-Factor de emisión'!$C$4)</f>
        <v>7771.8420000000006</v>
      </c>
      <c r="J20" s="95">
        <f t="shared" si="2"/>
        <v>7.7718420000000004</v>
      </c>
    </row>
    <row r="21" spans="1:10" ht="20.100000000000001" customHeight="1" x14ac:dyDescent="0.25">
      <c r="A21" s="24" t="s">
        <v>8</v>
      </c>
      <c r="B21" s="100">
        <v>58223</v>
      </c>
      <c r="C21" s="100">
        <v>727632</v>
      </c>
      <c r="D21" s="44">
        <v>9393705</v>
      </c>
      <c r="E21" s="1">
        <v>192</v>
      </c>
      <c r="F21" s="1">
        <v>8500</v>
      </c>
      <c r="G21" s="40">
        <f t="shared" si="0"/>
        <v>303.24479166666669</v>
      </c>
      <c r="H21" s="40">
        <f t="shared" si="1"/>
        <v>6.849764705882353</v>
      </c>
      <c r="I21" s="40">
        <f>IF(B21=0,"",B21*'3-Factor de emisión'!$C$4)</f>
        <v>6812.0910000000003</v>
      </c>
      <c r="J21" s="95">
        <f t="shared" si="2"/>
        <v>6.8120910000000006</v>
      </c>
    </row>
    <row r="22" spans="1:10" ht="20.100000000000001" customHeight="1" x14ac:dyDescent="0.25">
      <c r="A22" s="24" t="s">
        <v>9</v>
      </c>
      <c r="B22" s="100">
        <v>62875</v>
      </c>
      <c r="C22" s="100">
        <v>719232</v>
      </c>
      <c r="D22" s="44">
        <v>9649085</v>
      </c>
      <c r="E22" s="1">
        <v>192</v>
      </c>
      <c r="F22" s="1">
        <v>8500</v>
      </c>
      <c r="G22" s="40">
        <f t="shared" si="0"/>
        <v>327.47395833333331</v>
      </c>
      <c r="H22" s="40">
        <f t="shared" si="1"/>
        <v>7.3970588235294121</v>
      </c>
      <c r="I22" s="40">
        <f>IF(B22=0,"",B22*'3-Factor de emisión'!$C$4)</f>
        <v>7356.375</v>
      </c>
      <c r="J22" s="95">
        <f t="shared" si="2"/>
        <v>7.3563749999999999</v>
      </c>
    </row>
    <row r="23" spans="1:10" ht="20.100000000000001" customHeight="1" x14ac:dyDescent="0.25">
      <c r="A23" s="24" t="s">
        <v>10</v>
      </c>
      <c r="B23" s="100">
        <v>61888</v>
      </c>
      <c r="C23" s="100">
        <v>720096</v>
      </c>
      <c r="D23" s="44">
        <v>9405940</v>
      </c>
      <c r="E23" s="1">
        <v>192</v>
      </c>
      <c r="F23" s="1">
        <v>8500</v>
      </c>
      <c r="G23" s="40">
        <f t="shared" si="0"/>
        <v>322.33333333333331</v>
      </c>
      <c r="H23" s="40">
        <f t="shared" si="1"/>
        <v>7.2809411764705878</v>
      </c>
      <c r="I23" s="40">
        <f>IF(B23=0,"",B23*'3-Factor de emisión'!$C$4)</f>
        <v>7240.8960000000006</v>
      </c>
      <c r="J23" s="95">
        <f t="shared" si="2"/>
        <v>7.2408960000000002</v>
      </c>
    </row>
    <row r="24" spans="1:10" ht="20.100000000000001" customHeight="1" x14ac:dyDescent="0.25">
      <c r="A24" s="24" t="s">
        <v>11</v>
      </c>
      <c r="B24" s="100">
        <v>60992</v>
      </c>
      <c r="C24" s="100">
        <v>769872</v>
      </c>
      <c r="D24" s="44">
        <v>9885105</v>
      </c>
      <c r="E24" s="1">
        <v>192</v>
      </c>
      <c r="F24" s="1">
        <v>8500</v>
      </c>
      <c r="G24" s="40">
        <f t="shared" si="0"/>
        <v>317.66666666666669</v>
      </c>
      <c r="H24" s="40">
        <f t="shared" si="1"/>
        <v>7.1755294117647059</v>
      </c>
      <c r="I24" s="40">
        <f>IF(B24=0,"",B24*'3-Factor de emisión'!$C$4)</f>
        <v>7136.0640000000003</v>
      </c>
      <c r="J24" s="95">
        <f t="shared" si="2"/>
        <v>7.1360640000000002</v>
      </c>
    </row>
    <row r="25" spans="1:10" ht="20.100000000000001" customHeight="1" x14ac:dyDescent="0.25">
      <c r="A25" s="24" t="s">
        <v>12</v>
      </c>
      <c r="B25" s="100">
        <v>47811</v>
      </c>
      <c r="C25" s="100">
        <v>711072</v>
      </c>
      <c r="D25" s="44">
        <v>8744220</v>
      </c>
      <c r="E25" s="1">
        <v>192</v>
      </c>
      <c r="F25" s="1">
        <v>8500</v>
      </c>
      <c r="G25" s="40">
        <f t="shared" si="0"/>
        <v>249.015625</v>
      </c>
      <c r="H25" s="40">
        <f t="shared" si="1"/>
        <v>5.6248235294117643</v>
      </c>
      <c r="I25" s="40">
        <f>IF(B25=0,"",B25*'3-Factor de emisión'!$C$4)</f>
        <v>5593.8870000000006</v>
      </c>
      <c r="J25" s="95">
        <f t="shared" si="2"/>
        <v>5.5938870000000005</v>
      </c>
    </row>
    <row r="26" spans="1:10" s="86" customFormat="1" x14ac:dyDescent="0.25">
      <c r="A26" s="57" t="s">
        <v>22</v>
      </c>
      <c r="B26" s="41">
        <f>IF(SUM(B14:B25)=0,"",SUM(B14:B25))</f>
        <v>714327</v>
      </c>
      <c r="C26" s="32">
        <f>IF(MAX(C14:C25)=0,"",MAX(C14:C25))</f>
        <v>769872</v>
      </c>
      <c r="D26" s="45">
        <f t="shared" ref="D26" si="3">IF(SUM(D14:D25)=0,"",SUM(D14:D25))</f>
        <v>109450100</v>
      </c>
      <c r="E26" s="33" t="s">
        <v>101</v>
      </c>
      <c r="F26" s="33" t="s">
        <v>101</v>
      </c>
      <c r="G26" s="50" t="s">
        <v>101</v>
      </c>
      <c r="H26" s="50" t="s">
        <v>101</v>
      </c>
      <c r="I26" s="51">
        <f t="shared" ref="I26:J26" si="4">IF(SUM(I14:I25)=0,"",SUM(I14:I25))</f>
        <v>83576.25900000002</v>
      </c>
      <c r="J26" s="51">
        <f t="shared" si="4"/>
        <v>83.576259000000007</v>
      </c>
    </row>
    <row r="27" spans="1:10" s="86" customFormat="1" x14ac:dyDescent="0.25">
      <c r="A27" s="57" t="s">
        <v>26</v>
      </c>
      <c r="B27" s="41">
        <f>IF(SUM(B14:B25)=0,"",AVERAGE(B14:B25))</f>
        <v>59527.25</v>
      </c>
      <c r="C27" s="32">
        <f t="shared" ref="C27:J27" si="5">IF(SUM(C14:C25)=0,"",AVERAGE(C14:C25))</f>
        <v>720445.4</v>
      </c>
      <c r="D27" s="45">
        <f t="shared" si="5"/>
        <v>9120841.666666666</v>
      </c>
      <c r="E27" s="48">
        <f t="shared" si="5"/>
        <v>192</v>
      </c>
      <c r="F27" s="32">
        <f t="shared" si="5"/>
        <v>8500</v>
      </c>
      <c r="G27" s="51">
        <f t="shared" si="5"/>
        <v>310.03776041666669</v>
      </c>
      <c r="H27" s="51">
        <f t="shared" si="5"/>
        <v>7.0032058823529404</v>
      </c>
      <c r="I27" s="51">
        <f t="shared" si="5"/>
        <v>6964.688250000002</v>
      </c>
      <c r="J27" s="99">
        <f t="shared" si="5"/>
        <v>6.9646882500000009</v>
      </c>
    </row>
    <row r="30" spans="1:10" ht="18.75" x14ac:dyDescent="0.25">
      <c r="A30" s="138" t="s">
        <v>42</v>
      </c>
      <c r="B30" s="138"/>
      <c r="C30" s="138"/>
      <c r="D30" s="138"/>
      <c r="E30" s="138"/>
      <c r="F30" s="138"/>
      <c r="G30" s="138"/>
      <c r="H30" s="138"/>
      <c r="I30" s="138"/>
    </row>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mergeCells count="19">
    <mergeCell ref="A1:I1"/>
    <mergeCell ref="D12:D13"/>
    <mergeCell ref="E12:E13"/>
    <mergeCell ref="D4:I4"/>
    <mergeCell ref="A30:I30"/>
    <mergeCell ref="D8:I8"/>
    <mergeCell ref="A3:C3"/>
    <mergeCell ref="A4:C4"/>
    <mergeCell ref="A5:C5"/>
    <mergeCell ref="F12:F13"/>
    <mergeCell ref="A12:A13"/>
    <mergeCell ref="B12:B13"/>
    <mergeCell ref="C12:C13"/>
    <mergeCell ref="D3:I3"/>
    <mergeCell ref="D5:I5"/>
    <mergeCell ref="D6:I6"/>
    <mergeCell ref="D7:I7"/>
    <mergeCell ref="A11:J11"/>
    <mergeCell ref="G12:J12"/>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0"/>
  <sheetViews>
    <sheetView zoomScale="80" zoomScaleNormal="80" workbookViewId="0">
      <selection activeCell="I13" sqref="I13"/>
    </sheetView>
  </sheetViews>
  <sheetFormatPr baseColWidth="10" defaultRowHeight="15" x14ac:dyDescent="0.25"/>
  <cols>
    <col min="1" max="1" width="12" style="81" customWidth="1"/>
    <col min="2" max="6" width="13.7109375" style="81" customWidth="1"/>
    <col min="7" max="9" width="15.7109375" style="81" customWidth="1"/>
    <col min="10" max="10" width="1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6"/>
      <c r="E4" s="146"/>
      <c r="F4" s="146"/>
      <c r="G4" s="146"/>
      <c r="H4" s="146"/>
      <c r="I4" s="146"/>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2851562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8554687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5"/>
      <c r="F4" s="145"/>
      <c r="G4" s="145"/>
      <c r="H4" s="145"/>
      <c r="I4" s="145"/>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0"/>
  <sheetViews>
    <sheetView zoomScale="80" zoomScaleNormal="80" workbookViewId="0">
      <selection activeCell="A118" sqref="A118:XFD118"/>
    </sheetView>
  </sheetViews>
  <sheetFormatPr baseColWidth="10" defaultRowHeight="15" x14ac:dyDescent="0.25"/>
  <cols>
    <col min="1" max="1" width="12" style="81" customWidth="1"/>
    <col min="2" max="6" width="13.7109375" style="81" customWidth="1"/>
    <col min="7" max="9" width="15.7109375" style="81" customWidth="1"/>
    <col min="10" max="10" width="16.7109375" style="81" customWidth="1"/>
    <col min="11" max="16384" width="11.42578125" style="81"/>
  </cols>
  <sheetData>
    <row r="1" spans="1:21" ht="18.75" x14ac:dyDescent="0.25">
      <c r="A1" s="138" t="s">
        <v>100</v>
      </c>
      <c r="B1" s="138"/>
      <c r="C1" s="138"/>
      <c r="D1" s="138"/>
      <c r="E1" s="138"/>
      <c r="F1" s="138"/>
      <c r="G1" s="138"/>
      <c r="H1" s="138"/>
      <c r="I1" s="138"/>
    </row>
    <row r="2" spans="1:21" x14ac:dyDescent="0.25">
      <c r="A2" s="82"/>
      <c r="B2" s="82"/>
      <c r="C2" s="82"/>
      <c r="D2" s="82"/>
      <c r="E2" s="82"/>
      <c r="F2" s="82"/>
      <c r="G2" s="82"/>
      <c r="H2" s="82"/>
      <c r="I2" s="82"/>
    </row>
    <row r="3" spans="1:21" ht="20.100000000000001" customHeight="1" x14ac:dyDescent="0.25">
      <c r="A3" s="140" t="s">
        <v>14</v>
      </c>
      <c r="B3" s="140"/>
      <c r="C3" s="140"/>
      <c r="D3" s="139" t="str">
        <f>IF('4-Datos generales'!H11="","",'4-Datos generales'!H11)</f>
        <v>Imprenta Nacional</v>
      </c>
      <c r="E3" s="139"/>
      <c r="F3" s="139"/>
      <c r="G3" s="139"/>
      <c r="H3" s="139"/>
      <c r="I3" s="139"/>
      <c r="J3" s="83"/>
      <c r="K3" s="83"/>
      <c r="L3" s="83"/>
      <c r="M3" s="83"/>
      <c r="N3" s="83"/>
      <c r="O3" s="83"/>
      <c r="P3" s="83"/>
      <c r="Q3" s="83"/>
      <c r="R3" s="83"/>
      <c r="S3" s="83"/>
      <c r="T3" s="83"/>
      <c r="U3" s="83"/>
    </row>
    <row r="4" spans="1:21" ht="20.100000000000001" customHeight="1" x14ac:dyDescent="0.25">
      <c r="A4" s="140" t="s">
        <v>13</v>
      </c>
      <c r="B4" s="140"/>
      <c r="C4" s="140"/>
      <c r="D4" s="145"/>
      <c r="E4" s="147"/>
      <c r="F4" s="147"/>
      <c r="G4" s="147"/>
      <c r="H4" s="147"/>
      <c r="I4" s="147"/>
      <c r="J4" s="83"/>
      <c r="K4" s="83"/>
      <c r="L4" s="83"/>
      <c r="M4" s="83"/>
      <c r="N4" s="83"/>
      <c r="O4" s="83"/>
      <c r="P4" s="83"/>
      <c r="Q4" s="83"/>
      <c r="R4" s="83"/>
      <c r="S4" s="83"/>
      <c r="T4" s="83"/>
      <c r="U4" s="83"/>
    </row>
    <row r="5" spans="1:21" ht="20.100000000000001" customHeight="1" x14ac:dyDescent="0.25">
      <c r="A5" s="140" t="s">
        <v>32</v>
      </c>
      <c r="B5" s="140"/>
      <c r="C5" s="140"/>
      <c r="D5" s="139"/>
      <c r="E5" s="139"/>
      <c r="F5" s="139"/>
      <c r="G5" s="139"/>
      <c r="H5" s="139"/>
      <c r="I5" s="139"/>
      <c r="J5" s="83"/>
      <c r="K5" s="83"/>
      <c r="L5" s="83"/>
      <c r="M5" s="83"/>
      <c r="N5" s="84"/>
      <c r="O5" s="84"/>
      <c r="P5" s="84"/>
      <c r="Q5" s="84"/>
      <c r="R5" s="84"/>
      <c r="S5" s="84"/>
      <c r="T5" s="84"/>
      <c r="U5" s="84"/>
    </row>
    <row r="6" spans="1:21" ht="20.100000000000001" customHeight="1" x14ac:dyDescent="0.25">
      <c r="A6" s="85" t="s">
        <v>58</v>
      </c>
      <c r="B6" s="85"/>
      <c r="C6" s="85"/>
      <c r="D6" s="139"/>
      <c r="E6" s="139"/>
      <c r="F6" s="139"/>
      <c r="G6" s="139"/>
      <c r="H6" s="139"/>
      <c r="I6" s="139"/>
      <c r="J6" s="83"/>
      <c r="K6" s="83"/>
      <c r="L6" s="83"/>
      <c r="M6" s="83"/>
      <c r="N6" s="84"/>
      <c r="O6" s="84"/>
      <c r="P6" s="84"/>
      <c r="Q6" s="84"/>
      <c r="R6" s="84"/>
      <c r="S6" s="84"/>
      <c r="T6" s="84"/>
      <c r="U6" s="84"/>
    </row>
    <row r="7" spans="1:21" ht="20.100000000000001" customHeight="1" x14ac:dyDescent="0.25">
      <c r="A7" s="85" t="s">
        <v>15</v>
      </c>
      <c r="B7" s="85"/>
      <c r="C7" s="85"/>
      <c r="D7" s="139"/>
      <c r="E7" s="139"/>
      <c r="F7" s="139"/>
      <c r="G7" s="139"/>
      <c r="H7" s="139"/>
      <c r="I7" s="139"/>
      <c r="J7" s="83"/>
      <c r="K7" s="83"/>
      <c r="L7" s="83"/>
      <c r="M7" s="83"/>
      <c r="N7" s="84"/>
      <c r="O7" s="84"/>
      <c r="P7" s="84"/>
      <c r="Q7" s="84"/>
      <c r="R7" s="84"/>
      <c r="S7" s="84"/>
      <c r="T7" s="84"/>
      <c r="U7" s="84"/>
    </row>
    <row r="8" spans="1:21" ht="20.100000000000001" customHeight="1" x14ac:dyDescent="0.25">
      <c r="A8" s="85" t="s">
        <v>40</v>
      </c>
      <c r="B8" s="85"/>
      <c r="C8" s="85"/>
      <c r="D8" s="139"/>
      <c r="E8" s="139"/>
      <c r="F8" s="139"/>
      <c r="G8" s="139"/>
      <c r="H8" s="139"/>
      <c r="I8" s="139"/>
      <c r="J8" s="83"/>
      <c r="K8" s="83"/>
      <c r="L8" s="83"/>
      <c r="M8" s="83"/>
      <c r="N8" s="84"/>
      <c r="O8" s="84"/>
      <c r="P8" s="84"/>
      <c r="Q8" s="84"/>
      <c r="R8" s="84"/>
      <c r="S8" s="84"/>
      <c r="T8" s="84"/>
      <c r="U8" s="84"/>
    </row>
    <row r="11" spans="1:21" ht="15" customHeight="1" x14ac:dyDescent="0.25">
      <c r="A11" s="143" t="s">
        <v>41</v>
      </c>
      <c r="B11" s="143"/>
      <c r="C11" s="143"/>
      <c r="D11" s="143"/>
      <c r="E11" s="143"/>
      <c r="F11" s="143"/>
      <c r="G11" s="143"/>
      <c r="H11" s="143"/>
      <c r="I11" s="143"/>
      <c r="J11" s="143"/>
    </row>
    <row r="12" spans="1:21" ht="15" customHeight="1" x14ac:dyDescent="0.25">
      <c r="A12" s="141" t="s">
        <v>0</v>
      </c>
      <c r="B12" s="141" t="s">
        <v>53</v>
      </c>
      <c r="C12" s="141" t="s">
        <v>24</v>
      </c>
      <c r="D12" s="141" t="s">
        <v>50</v>
      </c>
      <c r="E12" s="141" t="s">
        <v>99</v>
      </c>
      <c r="F12" s="141" t="s">
        <v>33</v>
      </c>
      <c r="G12" s="144" t="s">
        <v>17</v>
      </c>
      <c r="H12" s="144"/>
      <c r="I12" s="144"/>
      <c r="J12" s="144"/>
    </row>
    <row r="13" spans="1:21" s="86" customFormat="1" ht="75" customHeight="1" x14ac:dyDescent="0.25">
      <c r="A13" s="141"/>
      <c r="B13" s="141"/>
      <c r="C13" s="141"/>
      <c r="D13" s="141"/>
      <c r="E13" s="141"/>
      <c r="F13" s="141"/>
      <c r="G13" s="93" t="s">
        <v>54</v>
      </c>
      <c r="H13" s="93" t="s">
        <v>55</v>
      </c>
      <c r="I13" s="93" t="s">
        <v>114</v>
      </c>
      <c r="J13" s="93" t="s">
        <v>127</v>
      </c>
    </row>
    <row r="14" spans="1:21" ht="20.100000000000001" customHeight="1" x14ac:dyDescent="0.25">
      <c r="A14" s="24" t="s">
        <v>1</v>
      </c>
      <c r="B14" s="1"/>
      <c r="C14" s="1"/>
      <c r="D14" s="44"/>
      <c r="E14" s="1"/>
      <c r="F14" s="1"/>
      <c r="G14" s="40" t="str">
        <f>IF(B14=0,"",B14/E14)</f>
        <v/>
      </c>
      <c r="H14" s="40" t="str">
        <f>IF(B14=0,"",B14/F14)</f>
        <v/>
      </c>
      <c r="I14" s="40" t="str">
        <f>IF(B14=0,"",B14*'3-Factor de emisión'!$C$4)</f>
        <v/>
      </c>
      <c r="J14" s="95" t="str">
        <f>IF(I14="","",I14/1000)</f>
        <v/>
      </c>
    </row>
    <row r="15" spans="1:21" ht="20.100000000000001" customHeight="1" x14ac:dyDescent="0.25">
      <c r="A15" s="24" t="s">
        <v>2</v>
      </c>
      <c r="B15" s="1"/>
      <c r="C15" s="1"/>
      <c r="D15" s="44"/>
      <c r="E15" s="1"/>
      <c r="F15" s="1"/>
      <c r="G15" s="40" t="str">
        <f t="shared" ref="G15:G25" si="0">IF(B15=0,"",B15/E15)</f>
        <v/>
      </c>
      <c r="H15" s="40" t="str">
        <f t="shared" ref="H15:H25" si="1">IF(B15=0,"",B15/F15)</f>
        <v/>
      </c>
      <c r="I15" s="40" t="str">
        <f>IF(B15=0,"",B15*'3-Factor de emisión'!$C$4)</f>
        <v/>
      </c>
      <c r="J15" s="95" t="str">
        <f t="shared" ref="J15:J25" si="2">IF(I15="","",I15/1000)</f>
        <v/>
      </c>
    </row>
    <row r="16" spans="1:21" ht="20.100000000000001" customHeight="1" x14ac:dyDescent="0.25">
      <c r="A16" s="24" t="s">
        <v>3</v>
      </c>
      <c r="B16" s="1"/>
      <c r="C16" s="1"/>
      <c r="D16" s="44"/>
      <c r="E16" s="1"/>
      <c r="F16" s="1"/>
      <c r="G16" s="40" t="str">
        <f t="shared" si="0"/>
        <v/>
      </c>
      <c r="H16" s="40" t="str">
        <f t="shared" si="1"/>
        <v/>
      </c>
      <c r="I16" s="40" t="str">
        <f>IF(B16=0,"",B16*'3-Factor de emisión'!$C$4)</f>
        <v/>
      </c>
      <c r="J16" s="95" t="str">
        <f t="shared" si="2"/>
        <v/>
      </c>
    </row>
    <row r="17" spans="1:10" ht="20.100000000000001" customHeight="1" x14ac:dyDescent="0.25">
      <c r="A17" s="24" t="s">
        <v>4</v>
      </c>
      <c r="B17" s="1"/>
      <c r="C17" s="1"/>
      <c r="D17" s="44"/>
      <c r="E17" s="1"/>
      <c r="F17" s="1"/>
      <c r="G17" s="40" t="str">
        <f t="shared" si="0"/>
        <v/>
      </c>
      <c r="H17" s="40" t="str">
        <f t="shared" si="1"/>
        <v/>
      </c>
      <c r="I17" s="40" t="str">
        <f>IF(B17=0,"",B17*'3-Factor de emisión'!$C$4)</f>
        <v/>
      </c>
      <c r="J17" s="95" t="str">
        <f t="shared" si="2"/>
        <v/>
      </c>
    </row>
    <row r="18" spans="1:10" ht="20.100000000000001" customHeight="1" x14ac:dyDescent="0.25">
      <c r="A18" s="24" t="s">
        <v>5</v>
      </c>
      <c r="B18" s="1"/>
      <c r="C18" s="1"/>
      <c r="D18" s="44"/>
      <c r="E18" s="1"/>
      <c r="F18" s="1"/>
      <c r="G18" s="40" t="str">
        <f t="shared" si="0"/>
        <v/>
      </c>
      <c r="H18" s="40" t="str">
        <f t="shared" si="1"/>
        <v/>
      </c>
      <c r="I18" s="40" t="str">
        <f>IF(B18=0,"",B18*'3-Factor de emisión'!$C$4)</f>
        <v/>
      </c>
      <c r="J18" s="95" t="str">
        <f t="shared" si="2"/>
        <v/>
      </c>
    </row>
    <row r="19" spans="1:10" ht="20.100000000000001" customHeight="1" x14ac:dyDescent="0.25">
      <c r="A19" s="24" t="s">
        <v>6</v>
      </c>
      <c r="B19" s="1"/>
      <c r="C19" s="1"/>
      <c r="D19" s="44"/>
      <c r="E19" s="1"/>
      <c r="F19" s="1"/>
      <c r="G19" s="40" t="str">
        <f t="shared" si="0"/>
        <v/>
      </c>
      <c r="H19" s="40" t="str">
        <f t="shared" si="1"/>
        <v/>
      </c>
      <c r="I19" s="40" t="str">
        <f>IF(B19=0,"",B19*'3-Factor de emisión'!$C$4)</f>
        <v/>
      </c>
      <c r="J19" s="95" t="str">
        <f t="shared" si="2"/>
        <v/>
      </c>
    </row>
    <row r="20" spans="1:10" ht="20.100000000000001" customHeight="1" x14ac:dyDescent="0.25">
      <c r="A20" s="24" t="s">
        <v>7</v>
      </c>
      <c r="B20" s="1"/>
      <c r="C20" s="1"/>
      <c r="D20" s="44"/>
      <c r="E20" s="1"/>
      <c r="F20" s="1"/>
      <c r="G20" s="40" t="str">
        <f t="shared" si="0"/>
        <v/>
      </c>
      <c r="H20" s="40" t="str">
        <f t="shared" si="1"/>
        <v/>
      </c>
      <c r="I20" s="40" t="str">
        <f>IF(B20=0,"",B20*'3-Factor de emisión'!$C$4)</f>
        <v/>
      </c>
      <c r="J20" s="95" t="str">
        <f t="shared" si="2"/>
        <v/>
      </c>
    </row>
    <row r="21" spans="1:10" ht="20.100000000000001" customHeight="1" x14ac:dyDescent="0.25">
      <c r="A21" s="24" t="s">
        <v>8</v>
      </c>
      <c r="B21" s="1"/>
      <c r="C21" s="1"/>
      <c r="D21" s="44"/>
      <c r="E21" s="1"/>
      <c r="F21" s="1"/>
      <c r="G21" s="40" t="str">
        <f t="shared" si="0"/>
        <v/>
      </c>
      <c r="H21" s="40" t="str">
        <f t="shared" si="1"/>
        <v/>
      </c>
      <c r="I21" s="40" t="str">
        <f>IF(B21=0,"",B21*'3-Factor de emisión'!$C$4)</f>
        <v/>
      </c>
      <c r="J21" s="95" t="str">
        <f t="shared" si="2"/>
        <v/>
      </c>
    </row>
    <row r="22" spans="1:10" ht="20.100000000000001" customHeight="1" x14ac:dyDescent="0.25">
      <c r="A22" s="24" t="s">
        <v>9</v>
      </c>
      <c r="B22" s="1"/>
      <c r="C22" s="1"/>
      <c r="D22" s="44"/>
      <c r="E22" s="1"/>
      <c r="F22" s="1"/>
      <c r="G22" s="40" t="str">
        <f t="shared" si="0"/>
        <v/>
      </c>
      <c r="H22" s="40" t="str">
        <f t="shared" si="1"/>
        <v/>
      </c>
      <c r="I22" s="40" t="str">
        <f>IF(B22=0,"",B22*'3-Factor de emisión'!$C$4)</f>
        <v/>
      </c>
      <c r="J22" s="95" t="str">
        <f t="shared" si="2"/>
        <v/>
      </c>
    </row>
    <row r="23" spans="1:10" ht="20.100000000000001" customHeight="1" x14ac:dyDescent="0.25">
      <c r="A23" s="24" t="s">
        <v>10</v>
      </c>
      <c r="B23" s="1"/>
      <c r="C23" s="1"/>
      <c r="D23" s="44"/>
      <c r="E23" s="1"/>
      <c r="F23" s="1"/>
      <c r="G23" s="40" t="str">
        <f t="shared" si="0"/>
        <v/>
      </c>
      <c r="H23" s="40" t="str">
        <f t="shared" si="1"/>
        <v/>
      </c>
      <c r="I23" s="40" t="str">
        <f>IF(B23=0,"",B23*'3-Factor de emisión'!$C$4)</f>
        <v/>
      </c>
      <c r="J23" s="95"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5"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5" t="str">
        <f t="shared" si="2"/>
        <v/>
      </c>
    </row>
    <row r="26" spans="1:10" s="86" customFormat="1" x14ac:dyDescent="0.25">
      <c r="A26" s="57" t="s">
        <v>22</v>
      </c>
      <c r="B26" s="41" t="str">
        <f>IF(SUM(B14:B25)=0,"",SUM(B14:B25))</f>
        <v/>
      </c>
      <c r="C26" s="32" t="str">
        <f>IF(MAX(C14:C25)=0,"",MAX(C14:C25))</f>
        <v/>
      </c>
      <c r="D26" s="45" t="str">
        <f t="shared" ref="D26" si="3">IF(SUM(D14:D25)=0,"",SUM(D14:D25))</f>
        <v/>
      </c>
      <c r="E26" s="33" t="s">
        <v>101</v>
      </c>
      <c r="F26" s="33" t="s">
        <v>101</v>
      </c>
      <c r="G26" s="50" t="s">
        <v>101</v>
      </c>
      <c r="H26" s="50" t="s">
        <v>101</v>
      </c>
      <c r="I26" s="51" t="str">
        <f t="shared" ref="I26:J26" si="4">IF(SUM(I14:I25)=0,"",SUM(I14:I25))</f>
        <v/>
      </c>
      <c r="J26" s="51" t="str">
        <f t="shared" si="4"/>
        <v/>
      </c>
    </row>
    <row r="27" spans="1:10" s="86" customFormat="1" x14ac:dyDescent="0.25">
      <c r="A27" s="57" t="s">
        <v>26</v>
      </c>
      <c r="B27" s="41" t="str">
        <f>IF(SUM(B14:B25)=0,"",AVERAGE(B14:B25))</f>
        <v/>
      </c>
      <c r="C27" s="32" t="str">
        <f t="shared" ref="C27:J27" si="5">IF(SUM(C14:C25)=0,"",AVERAGE(C14:C25))</f>
        <v/>
      </c>
      <c r="D27" s="45" t="str">
        <f t="shared" si="5"/>
        <v/>
      </c>
      <c r="E27" s="32" t="str">
        <f t="shared" si="5"/>
        <v/>
      </c>
      <c r="F27" s="32" t="str">
        <f t="shared" si="5"/>
        <v/>
      </c>
      <c r="G27" s="51" t="str">
        <f t="shared" si="5"/>
        <v/>
      </c>
      <c r="H27" s="51" t="str">
        <f t="shared" si="5"/>
        <v/>
      </c>
      <c r="I27" s="51" t="str">
        <f t="shared" si="5"/>
        <v/>
      </c>
      <c r="J27" s="99" t="str">
        <f t="shared" si="5"/>
        <v/>
      </c>
    </row>
    <row r="30" spans="1:10" ht="18.75" x14ac:dyDescent="0.25">
      <c r="A30" s="138" t="s">
        <v>42</v>
      </c>
      <c r="B30" s="138"/>
      <c r="C30" s="138"/>
      <c r="D30" s="138"/>
      <c r="E30" s="138"/>
      <c r="F30" s="138"/>
      <c r="G30" s="138"/>
      <c r="H30" s="138"/>
      <c r="I30" s="138"/>
    </row>
  </sheetData>
  <sheetProtection selectLockedCells="1"/>
  <mergeCells count="19">
    <mergeCell ref="D6:I6"/>
    <mergeCell ref="D7:I7"/>
    <mergeCell ref="D8:I8"/>
    <mergeCell ref="F12:F13"/>
    <mergeCell ref="A11:J11"/>
    <mergeCell ref="G12:J12"/>
    <mergeCell ref="A30:I30"/>
    <mergeCell ref="A12:A13"/>
    <mergeCell ref="B12:B13"/>
    <mergeCell ref="C12:C13"/>
    <mergeCell ref="D12:D13"/>
    <mergeCell ref="E12:E13"/>
    <mergeCell ref="A1:I1"/>
    <mergeCell ref="A5:C5"/>
    <mergeCell ref="D5:I5"/>
    <mergeCell ref="A3:C3"/>
    <mergeCell ref="D3:I3"/>
    <mergeCell ref="A4:C4"/>
    <mergeCell ref="D4:I4"/>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7E82780B787644BB07B5DD1DD1B517" ma:contentTypeVersion="4" ma:contentTypeDescription="Crear nuevo documento." ma:contentTypeScope="" ma:versionID="08350fb0b82f57c75d65643dc63e7f8b">
  <xsd:schema xmlns:xsd="http://www.w3.org/2001/XMLSchema" xmlns:xs="http://www.w3.org/2001/XMLSchema" xmlns:p="http://schemas.microsoft.com/office/2006/metadata/properties" xmlns:ns2="74f425d4-1e22-4e16-bfcc-f99780ac703c" targetNamespace="http://schemas.microsoft.com/office/2006/metadata/properties" ma:root="true" ma:fieldsID="792c54591105b4ad471f206cfba2548b" ns2:_="">
    <xsd:import namespace="74f425d4-1e22-4e16-bfcc-f99780ac703c"/>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f425d4-1e22-4e16-bfcc-f99780ac70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EA2708-0FEF-46FB-AE06-49C28FF29D42}"/>
</file>

<file path=customXml/itemProps2.xml><?xml version="1.0" encoding="utf-8"?>
<ds:datastoreItem xmlns:ds="http://schemas.openxmlformats.org/officeDocument/2006/customXml" ds:itemID="{3388FDE9-B875-4184-91DA-FD9791FC146B}"/>
</file>

<file path=customXml/itemProps3.xml><?xml version="1.0" encoding="utf-8"?>
<ds:datastoreItem xmlns:ds="http://schemas.openxmlformats.org/officeDocument/2006/customXml" ds:itemID="{763A0540-11A5-4C39-B48E-94FA56FDFF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1-Instrucciones</vt:lpstr>
      <vt:lpstr>2-Datos y otros</vt:lpstr>
      <vt:lpstr>3-Factor de emisión</vt:lpstr>
      <vt:lpstr>4-Datos generales</vt:lpstr>
      <vt:lpstr>5-Edificio 1</vt:lpstr>
      <vt:lpstr>6-Edificio 2</vt:lpstr>
      <vt:lpstr>7-Edificio 3</vt:lpstr>
      <vt:lpstr>8-Edificio 4</vt:lpstr>
      <vt:lpstr>9-Edificio 5</vt:lpstr>
      <vt:lpstr>10-edificio 6</vt:lpstr>
      <vt:lpstr>11-Edificio 7</vt:lpstr>
      <vt:lpstr>12-Edificio 8</vt:lpstr>
      <vt:lpstr>13-Edificio 9</vt:lpstr>
      <vt:lpstr>14-Edificio 10</vt:lpstr>
      <vt:lpstr>15-Consumo por edificio</vt:lpstr>
      <vt:lpstr>16-Consumo institucional</vt:lpstr>
      <vt:lpstr>17-Histórico</vt:lpstr>
      <vt:lpstr>'17-Histórico'!Área_de_impresión</vt:lpstr>
      <vt:lpstr>'1-Instrucciones'!Área_de_impresión</vt:lpstr>
      <vt:lpstr>'2-Datos y otros'!Área_de_impresión</vt:lpstr>
      <vt:lpstr>'4-Datos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Jaqueline Cubillo</cp:lastModifiedBy>
  <cp:lastPrinted>2013-05-15T17:34:50Z</cp:lastPrinted>
  <dcterms:created xsi:type="dcterms:W3CDTF">2009-10-20T13:50:35Z</dcterms:created>
  <dcterms:modified xsi:type="dcterms:W3CDTF">2018-10-19T19:32:58Z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0x010100757E82780B787644BB07B5DD1DD1B517</vt:lpwstr>
  </property>
</Properties>
</file>