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charts/chart233.xml" ContentType="application/vnd.openxmlformats-officedocument.drawingml.chart+xml"/>
  <Override PartName="/xl/charts/chart232.xml" ContentType="application/vnd.openxmlformats-officedocument.drawingml.chart+xml"/>
  <Override PartName="/xl/charts/chart231.xml" ContentType="application/vnd.openxmlformats-officedocument.drawingml.chart+xml"/>
  <Override PartName="/xl/charts/chart230.xml" ContentType="application/vnd.openxmlformats-officedocument.drawingml.chart+xml"/>
  <Override PartName="/xl/charts/chart234.xml" ContentType="application/vnd.openxmlformats-officedocument.drawingml.chart+xml"/>
  <Override PartName="/xl/charts/chart235.xml" ContentType="application/vnd.openxmlformats-officedocument.drawingml.chart+xml"/>
  <Override PartName="/xl/charts/chart236.xml" ContentType="application/vnd.openxmlformats-officedocument.drawingml.chart+xml"/>
  <Override PartName="/xl/charts/chart240.xml" ContentType="application/vnd.openxmlformats-officedocument.drawingml.chart+xml"/>
  <Override PartName="/xl/charts/chart239.xml" ContentType="application/vnd.openxmlformats-officedocument.drawingml.chart+xml"/>
  <Override PartName="/xl/charts/chart238.xml" ContentType="application/vnd.openxmlformats-officedocument.drawingml.chart+xml"/>
  <Override PartName="/xl/charts/chart237.xml" ContentType="application/vnd.openxmlformats-officedocument.drawingml.chart+xml"/>
  <Override PartName="/xl/charts/chart229.xml" ContentType="application/vnd.openxmlformats-officedocument.drawingml.chart+xml"/>
  <Override PartName="/xl/charts/chart228.xml" ContentType="application/vnd.openxmlformats-officedocument.drawingml.chart+xml"/>
  <Override PartName="/xl/charts/chart227.xml" ContentType="application/vnd.openxmlformats-officedocument.drawingml.chart+xml"/>
  <Override PartName="/xl/charts/chart219.xml" ContentType="application/vnd.openxmlformats-officedocument.drawingml.chart+xml"/>
  <Override PartName="/xl/charts/chart218.xml" ContentType="application/vnd.openxmlformats-officedocument.drawingml.chart+xml"/>
  <Override PartName="/xl/charts/chart217.xml" ContentType="application/vnd.openxmlformats-officedocument.drawingml.chart+xml"/>
  <Override PartName="/xl/charts/chart220.xml" ContentType="application/vnd.openxmlformats-officedocument.drawingml.chart+xml"/>
  <Override PartName="/xl/charts/chart221.xml" ContentType="application/vnd.openxmlformats-officedocument.drawingml.chart+xml"/>
  <Override PartName="/xl/charts/chart222.xml" ContentType="application/vnd.openxmlformats-officedocument.drawingml.chart+xml"/>
  <Override PartName="/xl/charts/chart226.xml" ContentType="application/vnd.openxmlformats-officedocument.drawingml.chart+xml"/>
  <Override PartName="/xl/charts/chart225.xml" ContentType="application/vnd.openxmlformats-officedocument.drawingml.chart+xml"/>
  <Override PartName="/xl/charts/chart224.xml" ContentType="application/vnd.openxmlformats-officedocument.drawingml.chart+xml"/>
  <Override PartName="/xl/charts/chart223.xml" ContentType="application/vnd.openxmlformats-officedocument.drawingml.chart+xml"/>
  <Override PartName="/xl/charts/chart241.xml" ContentType="application/vnd.openxmlformats-officedocument.drawingml.chart+xml"/>
  <Override PartName="/xl/charts/chart242.xml" ContentType="application/vnd.openxmlformats-officedocument.drawingml.chart+xml"/>
  <Override PartName="/xl/charts/chart243.xml" ContentType="application/vnd.openxmlformats-officedocument.drawingml.chart+xml"/>
  <Override PartName="/xl/charts/chart261.xml" ContentType="application/vnd.openxmlformats-officedocument.drawingml.chart+xml"/>
  <Override PartName="/xl/charts/chart260.xml" ContentType="application/vnd.openxmlformats-officedocument.drawingml.chart+xml"/>
  <Override PartName="/xl/charts/chart259.xml" ContentType="application/vnd.openxmlformats-officedocument.drawingml.chart+xml"/>
  <Override PartName="/xl/charts/chart258.xml" ContentType="application/vnd.openxmlformats-officedocument.drawingml.chart+xml"/>
  <Override PartName="/xl/charts/chart262.xml" ContentType="application/vnd.openxmlformats-officedocument.drawingml.chart+xml"/>
  <Override PartName="/xl/charts/chart263.xml" ContentType="application/vnd.openxmlformats-officedocument.drawingml.chart+xml"/>
  <Override PartName="/xl/charts/chart264.xml" ContentType="application/vnd.openxmlformats-officedocument.drawingml.chart+xml"/>
  <Override PartName="/xl/charts/chart268.xml" ContentType="application/vnd.openxmlformats-officedocument.drawingml.chart+xml"/>
  <Override PartName="/xl/charts/chart267.xml" ContentType="application/vnd.openxmlformats-officedocument.drawingml.chart+xml"/>
  <Override PartName="/xl/charts/chart266.xml" ContentType="application/vnd.openxmlformats-officedocument.drawingml.chart+xml"/>
  <Override PartName="/xl/charts/chart265.xml" ContentType="application/vnd.openxmlformats-officedocument.drawingml.chart+xml"/>
  <Override PartName="/xl/charts/chart257.xml" ContentType="application/vnd.openxmlformats-officedocument.drawingml.chart+xml"/>
  <Override PartName="/xl/charts/chart256.xml" ContentType="application/vnd.openxmlformats-officedocument.drawingml.chart+xml"/>
  <Override PartName="/xl/charts/chart255.xml" ContentType="application/vnd.openxmlformats-officedocument.drawingml.chart+xml"/>
  <Override PartName="/xl/charts/chart247.xml" ContentType="application/vnd.openxmlformats-officedocument.drawingml.chart+xml"/>
  <Override PartName="/xl/charts/chart246.xml" ContentType="application/vnd.openxmlformats-officedocument.drawingml.chart+xml"/>
  <Override PartName="/xl/charts/chart245.xml" ContentType="application/vnd.openxmlformats-officedocument.drawingml.chart+xml"/>
  <Override PartName="/xl/charts/chart244.xml" ContentType="application/vnd.openxmlformats-officedocument.drawingml.chart+xml"/>
  <Override PartName="/xl/charts/chart248.xml" ContentType="application/vnd.openxmlformats-officedocument.drawingml.chart+xml"/>
  <Override PartName="/xl/charts/chart249.xml" ContentType="application/vnd.openxmlformats-officedocument.drawingml.chart+xml"/>
  <Override PartName="/xl/charts/chart250.xml" ContentType="application/vnd.openxmlformats-officedocument.drawingml.chart+xml"/>
  <Override PartName="/xl/charts/chart254.xml" ContentType="application/vnd.openxmlformats-officedocument.drawingml.chart+xml"/>
  <Override PartName="/xl/charts/chart253.xml" ContentType="application/vnd.openxmlformats-officedocument.drawingml.chart+xml"/>
  <Override PartName="/xl/charts/chart252.xml" ContentType="application/vnd.openxmlformats-officedocument.drawingml.chart+xml"/>
  <Override PartName="/xl/charts/chart251.xml" ContentType="application/vnd.openxmlformats-officedocument.drawingml.chart+xml"/>
  <Override PartName="/xl/drawings/drawing12.xml" ContentType="application/vnd.openxmlformats-officedocument.drawing+xml"/>
  <Override PartName="/xl/charts/chart216.xml" ContentType="application/vnd.openxmlformats-officedocument.drawingml.chart+xml"/>
  <Override PartName="/xl/charts/chart215.xml" ContentType="application/vnd.openxmlformats-officedocument.drawingml.chart+xml"/>
  <Override PartName="/xl/charts/chart180.xml" ContentType="application/vnd.openxmlformats-officedocument.drawingml.chart+xml"/>
  <Override PartName="/xl/charts/chart179.xml" ContentType="application/vnd.openxmlformats-officedocument.drawingml.chart+xml"/>
  <Override PartName="/xl/charts/chart178.xml" ContentType="application/vnd.openxmlformats-officedocument.drawingml.chart+xml"/>
  <Override PartName="/xl/charts/chart177.xml" ContentType="application/vnd.openxmlformats-officedocument.drawingml.chart+xml"/>
  <Override PartName="/xl/charts/chart181.xml" ContentType="application/vnd.openxmlformats-officedocument.drawingml.chart+xml"/>
  <Override PartName="/xl/charts/chart182.xml" ContentType="application/vnd.openxmlformats-officedocument.drawingml.chart+xml"/>
  <Override PartName="/xl/charts/chart183.xml" ContentType="application/vnd.openxmlformats-officedocument.drawingml.chart+xml"/>
  <Override PartName="/xl/charts/chart187.xml" ContentType="application/vnd.openxmlformats-officedocument.drawingml.chart+xml"/>
  <Override PartName="/xl/charts/chart186.xml" ContentType="application/vnd.openxmlformats-officedocument.drawingml.chart+xml"/>
  <Override PartName="/xl/charts/chart185.xml" ContentType="application/vnd.openxmlformats-officedocument.drawingml.chart+xml"/>
  <Override PartName="/xl/charts/chart184.xml" ContentType="application/vnd.openxmlformats-officedocument.drawingml.chart+xml"/>
  <Override PartName="/xl/charts/chart176.xml" ContentType="application/vnd.openxmlformats-officedocument.drawingml.chart+xml"/>
  <Override PartName="/xl/charts/chart175.xml" ContentType="application/vnd.openxmlformats-officedocument.drawingml.chart+xml"/>
  <Override PartName="/xl/charts/chart174.xml" ContentType="application/vnd.openxmlformats-officedocument.drawingml.chart+xml"/>
  <Override PartName="/xl/charts/chart168.xml" ContentType="application/vnd.openxmlformats-officedocument.drawingml.chart+xml"/>
  <Override PartName="/xl/charts/chart167.xml" ContentType="application/vnd.openxmlformats-officedocument.drawingml.chart+xml"/>
  <Override PartName="/xl/charts/chart166.xml" ContentType="application/vnd.openxmlformats-officedocument.drawingml.chart+xml"/>
  <Override PartName="/xl/charts/chart165.xml" ContentType="application/vnd.openxmlformats-officedocument.drawingml.chart+xml"/>
  <Override PartName="/xl/drawings/drawing11.xml" ContentType="application/vnd.openxmlformats-officedocument.drawing+xml"/>
  <Override PartName="/xl/charts/chart169.xml" ContentType="application/vnd.openxmlformats-officedocument.drawingml.chart+xml"/>
  <Override PartName="/xl/charts/chart173.xml" ContentType="application/vnd.openxmlformats-officedocument.drawingml.chart+xml"/>
  <Override PartName="/xl/charts/chart172.xml" ContentType="application/vnd.openxmlformats-officedocument.drawingml.chart+xml"/>
  <Override PartName="/xl/charts/chart171.xml" ContentType="application/vnd.openxmlformats-officedocument.drawingml.chart+xml"/>
  <Override PartName="/xl/charts/chart170.xml" ContentType="application/vnd.openxmlformats-officedocument.drawingml.chart+xml"/>
  <Override PartName="/xl/charts/chart188.xml" ContentType="application/vnd.openxmlformats-officedocument.drawingml.chart+xml"/>
  <Override PartName="/xl/charts/chart189.xml" ContentType="application/vnd.openxmlformats-officedocument.drawingml.chart+xml"/>
  <Override PartName="/xl/charts/chart190.xml" ContentType="application/vnd.openxmlformats-officedocument.drawingml.chart+xml"/>
  <Override PartName="/xl/charts/chart207.xml" ContentType="application/vnd.openxmlformats-officedocument.drawingml.chart+xml"/>
  <Override PartName="/xl/charts/chart206.xml" ContentType="application/vnd.openxmlformats-officedocument.drawingml.chart+xml"/>
  <Override PartName="/xl/charts/chart205.xml" ContentType="application/vnd.openxmlformats-officedocument.drawingml.chart+xml"/>
  <Override PartName="/xl/charts/chart204.xml" ContentType="application/vnd.openxmlformats-officedocument.drawingml.chart+xml"/>
  <Override PartName="/xl/charts/chart208.xml" ContentType="application/vnd.openxmlformats-officedocument.drawingml.chart+xml"/>
  <Override PartName="/xl/charts/chart209.xml" ContentType="application/vnd.openxmlformats-officedocument.drawingml.chart+xml"/>
  <Override PartName="/xl/charts/chart210.xml" ContentType="application/vnd.openxmlformats-officedocument.drawingml.chart+xml"/>
  <Override PartName="/xl/charts/chart214.xml" ContentType="application/vnd.openxmlformats-officedocument.drawingml.chart+xml"/>
  <Override PartName="/xl/charts/chart213.xml" ContentType="application/vnd.openxmlformats-officedocument.drawingml.chart+xml"/>
  <Override PartName="/xl/charts/chart212.xml" ContentType="application/vnd.openxmlformats-officedocument.drawingml.chart+xml"/>
  <Override PartName="/xl/charts/chart211.xml" ContentType="application/vnd.openxmlformats-officedocument.drawingml.chart+xml"/>
  <Override PartName="/xl/charts/chart203.xml" ContentType="application/vnd.openxmlformats-officedocument.drawingml.chart+xml"/>
  <Override PartName="/xl/charts/chart202.xml" ContentType="application/vnd.openxmlformats-officedocument.drawingml.chart+xml"/>
  <Override PartName="/xl/charts/chart201.xml" ContentType="application/vnd.openxmlformats-officedocument.drawingml.chart+xml"/>
  <Override PartName="/xl/charts/chart194.xml" ContentType="application/vnd.openxmlformats-officedocument.drawingml.chart+xml"/>
  <Override PartName="/xl/charts/chart193.xml" ContentType="application/vnd.openxmlformats-officedocument.drawingml.chart+xml"/>
  <Override PartName="/xl/charts/chart192.xml" ContentType="application/vnd.openxmlformats-officedocument.drawingml.chart+xml"/>
  <Override PartName="/xl/charts/chart191.xml" ContentType="application/vnd.openxmlformats-officedocument.drawingml.chart+xml"/>
  <Override PartName="/xl/charts/chart195.xml" ContentType="application/vnd.openxmlformats-officedocument.drawingml.chart+xml"/>
  <Override PartName="/xl/charts/chart196.xml" ContentType="application/vnd.openxmlformats-officedocument.drawingml.chart+xml"/>
  <Override PartName="/xl/charts/chart197.xml" ContentType="application/vnd.openxmlformats-officedocument.drawingml.chart+xml"/>
  <Override PartName="/xl/charts/chart198.xml" ContentType="application/vnd.openxmlformats-officedocument.drawingml.chart+xml"/>
  <Override PartName="/xl/charts/chart199.xml" ContentType="application/vnd.openxmlformats-officedocument.drawingml.chart+xml"/>
  <Override PartName="/xl/charts/chart200.xml" ContentType="application/vnd.openxmlformats-officedocument.drawingml.chart+xml"/>
  <Override PartName="/xl/charts/chart269.xml" ContentType="application/vnd.openxmlformats-officedocument.drawingml.chart+xml"/>
  <Override PartName="/xl/charts/chart270.xml" ContentType="application/vnd.openxmlformats-officedocument.drawingml.chart+xml"/>
  <Override PartName="/xl/drawings/drawing13.xml" ContentType="application/vnd.openxmlformats-officedocument.drawing+xml"/>
  <Override PartName="/xl/charts/chart340.xml" ContentType="application/vnd.openxmlformats-officedocument.drawingml.chart+xml"/>
  <Override PartName="/xl/charts/chart339.xml" ContentType="application/vnd.openxmlformats-officedocument.drawingml.chart+xml"/>
  <Override PartName="/xl/charts/chart338.xml" ContentType="application/vnd.openxmlformats-officedocument.drawingml.chart+xml"/>
  <Override PartName="/xl/charts/chart337.xml" ContentType="application/vnd.openxmlformats-officedocument.drawingml.chart+xml"/>
  <Override PartName="/xl/charts/chart341.xml" ContentType="application/vnd.openxmlformats-officedocument.drawingml.chart+xml"/>
  <Override PartName="/xl/charts/chart342.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charts/chart336.xml" ContentType="application/vnd.openxmlformats-officedocument.drawingml.chart+xml"/>
  <Override PartName="/xl/charts/chart335.xml" ContentType="application/vnd.openxmlformats-officedocument.drawingml.chart+xml"/>
  <Override PartName="/xl/charts/chart328.xml" ContentType="application/vnd.openxmlformats-officedocument.drawingml.chart+xml"/>
  <Override PartName="/xl/charts/chart327.xml" ContentType="application/vnd.openxmlformats-officedocument.drawingml.chart+xml"/>
  <Override PartName="/xl/charts/chart326.xml" ContentType="application/vnd.openxmlformats-officedocument.drawingml.chart+xml"/>
  <Override PartName="/xl/charts/chart325.xml" ContentType="application/vnd.openxmlformats-officedocument.drawingml.chart+xml"/>
  <Override PartName="/xl/charts/chart329.xml" ContentType="application/vnd.openxmlformats-officedocument.drawingml.chart+xml"/>
  <Override PartName="/xl/charts/chart330.xml" ContentType="application/vnd.openxmlformats-officedocument.drawingml.chart+xml"/>
  <Override PartName="/xl/drawings/drawing14.xml" ContentType="application/vnd.openxmlformats-officedocument.drawing+xml"/>
  <Override PartName="/xl/charts/chart334.xml" ContentType="application/vnd.openxmlformats-officedocument.drawingml.chart+xml"/>
  <Override PartName="/xl/charts/chart333.xml" ContentType="application/vnd.openxmlformats-officedocument.drawingml.chart+xml"/>
  <Override PartName="/xl/charts/chart332.xml" ContentType="application/vnd.openxmlformats-officedocument.drawingml.chart+xml"/>
  <Override PartName="/xl/charts/chart331.xml" ContentType="application/vnd.openxmlformats-officedocument.drawingml.chart+xml"/>
  <Override PartName="/xl/charts/chart324.xml" ContentType="application/vnd.openxmlformats-officedocument.drawingml.chart+xml"/>
  <Override PartName="/xl/charts/chart323.xml" ContentType="application/vnd.openxmlformats-officedocument.drawingml.chart+xml"/>
  <Override PartName="/xl/charts/chart322.xml" ContentType="application/vnd.openxmlformats-officedocument.drawingml.chart+xml"/>
  <Override PartName="/xl/charts/chart287.xml" ContentType="application/vnd.openxmlformats-officedocument.drawingml.chart+xml"/>
  <Override PartName="/xl/charts/chart286.xml" ContentType="application/vnd.openxmlformats-officedocument.drawingml.chart+xml"/>
  <Override PartName="/xl/charts/chart285.xml" ContentType="application/vnd.openxmlformats-officedocument.drawingml.chart+xml"/>
  <Override PartName="/xl/charts/chart284.xml" ContentType="application/vnd.openxmlformats-officedocument.drawingml.chart+xml"/>
  <Override PartName="/xl/charts/chart288.xml" ContentType="application/vnd.openxmlformats-officedocument.drawingml.chart+xml"/>
  <Override PartName="/xl/charts/chart289.xml" ContentType="application/vnd.openxmlformats-officedocument.drawingml.chart+xml"/>
  <Override PartName="/xl/charts/chart290.xml" ContentType="application/vnd.openxmlformats-officedocument.drawingml.chart+xml"/>
  <Override PartName="/xl/charts/chart294.xml" ContentType="application/vnd.openxmlformats-officedocument.drawingml.chart+xml"/>
  <Override PartName="/xl/charts/chart293.xml" ContentType="application/vnd.openxmlformats-officedocument.drawingml.chart+xml"/>
  <Override PartName="/xl/charts/chart292.xml" ContentType="application/vnd.openxmlformats-officedocument.drawingml.chart+xml"/>
  <Override PartName="/xl/charts/chart291.xml" ContentType="application/vnd.openxmlformats-officedocument.drawingml.chart+xml"/>
  <Override PartName="/xl/charts/chart283.xml" ContentType="application/vnd.openxmlformats-officedocument.drawingml.chart+xml"/>
  <Override PartName="/xl/charts/chart282.xml" ContentType="application/vnd.openxmlformats-officedocument.drawingml.chart+xml"/>
  <Override PartName="/xl/charts/chart281.xml" ContentType="application/vnd.openxmlformats-officedocument.drawingml.chart+xml"/>
  <Override PartName="/xl/charts/chart273.xml" ContentType="application/vnd.openxmlformats-officedocument.drawingml.chart+xml"/>
  <Override PartName="/xl/charts/chart272.xml" ContentType="application/vnd.openxmlformats-officedocument.drawingml.chart+xml"/>
  <Override PartName="/xl/charts/chart271.xml" ContentType="application/vnd.openxmlformats-officedocument.drawingml.chart+xml"/>
  <Override PartName="/xl/charts/chart274.xml" ContentType="application/vnd.openxmlformats-officedocument.drawingml.chart+xml"/>
  <Override PartName="/xl/charts/chart275.xml" ContentType="application/vnd.openxmlformats-officedocument.drawingml.chart+xml"/>
  <Override PartName="/xl/charts/chart276.xml" ContentType="application/vnd.openxmlformats-officedocument.drawingml.chart+xml"/>
  <Override PartName="/xl/charts/chart280.xml" ContentType="application/vnd.openxmlformats-officedocument.drawingml.chart+xml"/>
  <Override PartName="/xl/charts/chart279.xml" ContentType="application/vnd.openxmlformats-officedocument.drawingml.chart+xml"/>
  <Override PartName="/xl/charts/chart278.xml" ContentType="application/vnd.openxmlformats-officedocument.drawingml.chart+xml"/>
  <Override PartName="/xl/charts/chart277.xml" ContentType="application/vnd.openxmlformats-officedocument.drawingml.chart+xml"/>
  <Override PartName="/xl/charts/chart295.xml" ContentType="application/vnd.openxmlformats-officedocument.drawingml.chart+xml"/>
  <Override PartName="/xl/charts/chart296.xml" ContentType="application/vnd.openxmlformats-officedocument.drawingml.chart+xml"/>
  <Override PartName="/xl/charts/chart297.xml" ContentType="application/vnd.openxmlformats-officedocument.drawingml.chart+xml"/>
  <Override PartName="/xl/charts/chart314.xml" ContentType="application/vnd.openxmlformats-officedocument.drawingml.chart+xml"/>
  <Override PartName="/xl/charts/chart313.xml" ContentType="application/vnd.openxmlformats-officedocument.drawingml.chart+xml"/>
  <Override PartName="/xl/charts/chart312.xml" ContentType="application/vnd.openxmlformats-officedocument.drawingml.chart+xml"/>
  <Override PartName="/xl/charts/chart311.xml" ContentType="application/vnd.openxmlformats-officedocument.drawingml.chart+xml"/>
  <Override PartName="/xl/charts/chart315.xml" ContentType="application/vnd.openxmlformats-officedocument.drawingml.chart+xml"/>
  <Override PartName="/xl/charts/chart316.xml" ContentType="application/vnd.openxmlformats-officedocument.drawingml.chart+xml"/>
  <Override PartName="/xl/charts/chart317.xml" ContentType="application/vnd.openxmlformats-officedocument.drawingml.chart+xml"/>
  <Override PartName="/xl/charts/chart321.xml" ContentType="application/vnd.openxmlformats-officedocument.drawingml.chart+xml"/>
  <Override PartName="/xl/charts/chart320.xml" ContentType="application/vnd.openxmlformats-officedocument.drawingml.chart+xml"/>
  <Override PartName="/xl/charts/chart319.xml" ContentType="application/vnd.openxmlformats-officedocument.drawingml.chart+xml"/>
  <Override PartName="/xl/charts/chart318.xml" ContentType="application/vnd.openxmlformats-officedocument.drawingml.chart+xml"/>
  <Override PartName="/xl/charts/chart310.xml" ContentType="application/vnd.openxmlformats-officedocument.drawingml.chart+xml"/>
  <Override PartName="/xl/charts/chart309.xml" ContentType="application/vnd.openxmlformats-officedocument.drawingml.chart+xml"/>
  <Override PartName="/xl/charts/chart308.xml" ContentType="application/vnd.openxmlformats-officedocument.drawingml.chart+xml"/>
  <Override PartName="/xl/charts/chart301.xml" ContentType="application/vnd.openxmlformats-officedocument.drawingml.chart+xml"/>
  <Override PartName="/xl/charts/chart300.xml" ContentType="application/vnd.openxmlformats-officedocument.drawingml.chart+xml"/>
  <Override PartName="/xl/charts/chart299.xml" ContentType="application/vnd.openxmlformats-officedocument.drawingml.chart+xml"/>
  <Override PartName="/xl/charts/chart298.xml" ContentType="application/vnd.openxmlformats-officedocument.drawingml.chart+xml"/>
  <Override PartName="/xl/charts/chart302.xml" ContentType="application/vnd.openxmlformats-officedocument.drawingml.chart+xml"/>
  <Override PartName="/xl/charts/chart303.xml" ContentType="application/vnd.openxmlformats-officedocument.drawingml.chart+xml"/>
  <Override PartName="/xl/charts/chart304.xml" ContentType="application/vnd.openxmlformats-officedocument.drawingml.chart+xml"/>
  <Override PartName="/xl/charts/chart305.xml" ContentType="application/vnd.openxmlformats-officedocument.drawingml.chart+xml"/>
  <Override PartName="/xl/charts/chart306.xml" ContentType="application/vnd.openxmlformats-officedocument.drawingml.chart+xml"/>
  <Override PartName="/xl/charts/chart307.xml" ContentType="application/vnd.openxmlformats-officedocument.drawingml.chart+xml"/>
  <Override PartName="/xl/charts/chart164.xml" ContentType="application/vnd.openxmlformats-officedocument.drawingml.chart+xml"/>
  <Override PartName="/xl/worksheets/sheet1.xml" ContentType="application/vnd.openxmlformats-officedocument.spreadsheetml.worksheet+xml"/>
  <Override PartName="/xl/charts/chart162.xml" ContentType="application/vnd.openxmlformats-officedocument.drawingml.chart+xml"/>
  <Override PartName="/xl/charts/chart37.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4.xml" ContentType="application/vnd.openxmlformats-officedocument.drawingml.chart+xml"/>
  <Override PartName="/xl/charts/chart43.xml" ContentType="application/vnd.openxmlformats-officedocument.drawingml.chart+xml"/>
  <Override PartName="/xl/charts/chart42.xml" ContentType="application/vnd.openxmlformats-officedocument.drawingml.chart+xml"/>
  <Override PartName="/xl/charts/chart41.xml" ContentType="application/vnd.openxmlformats-officedocument.drawingml.chart+xml"/>
  <Override PartName="/xl/charts/chart35.xml" ContentType="application/vnd.openxmlformats-officedocument.drawingml.chart+xml"/>
  <Override PartName="/xl/charts/chart34.xml" ContentType="application/vnd.openxmlformats-officedocument.drawingml.chart+xml"/>
  <Override PartName="/xl/charts/chart33.xml" ContentType="application/vnd.openxmlformats-officedocument.drawingml.chart+xml"/>
  <Override PartName="/xl/charts/chart26.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62.xml" ContentType="application/vnd.openxmlformats-officedocument.drawingml.chart+xml"/>
  <Override PartName="/xl/charts/chart61.xml" ContentType="application/vnd.openxmlformats-officedocument.drawingml.chart+xml"/>
  <Override PartName="/xl/charts/chart163.xml" ContentType="application/vnd.openxmlformats-officedocument.drawingml.chart+xml"/>
  <Override PartName="/xl/drawings/drawing8.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0.xml" ContentType="application/vnd.openxmlformats-officedocument.drawingml.chart+xml"/>
  <Override PartName="/xl/charts/chart59.xml" ContentType="application/vnd.openxmlformats-officedocument.drawingml.chart+xml"/>
  <Override PartName="/xl/charts/chart58.xml" ContentType="application/vnd.openxmlformats-officedocument.drawingml.chart+xml"/>
  <Override PartName="/xl/charts/chart51.xml" ContentType="application/vnd.openxmlformats-officedocument.drawingml.chart+xml"/>
  <Override PartName="/xl/charts/chart50.xml" ContentType="application/vnd.openxmlformats-officedocument.drawingml.chart+xml"/>
  <Override PartName="/xl/charts/chart49.xml" ContentType="application/vnd.openxmlformats-officedocument.drawingml.chart+xml"/>
  <Override PartName="/xl/charts/chart48.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charts/chart20.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3.xml" ContentType="application/vnd.openxmlformats-officedocument.drawing+xml"/>
  <Override PartName="/xl/drawings/drawing2.xml" ContentType="application/vnd.openxmlformats-officedocument.drawing+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4.xml" ContentType="application/vnd.openxmlformats-officedocument.drawing+xml"/>
  <Override PartName="/xl/charts/chart15.xml" ContentType="application/vnd.openxmlformats-officedocument.drawingml.chart+xml"/>
  <Override PartName="/xl/charts/chart14.xml" ContentType="application/vnd.openxmlformats-officedocument.drawingml.chart+xml"/>
  <Override PartName="/xl/charts/chart13.xml" ContentType="application/vnd.openxmlformats-officedocument.drawingml.chart+xml"/>
  <Override PartName="/xl/charts/chart12.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6.xml" ContentType="application/vnd.openxmlformats-officedocument.drawing+xml"/>
  <Override PartName="/xl/charts/chart19.xml" ContentType="application/vnd.openxmlformats-officedocument.drawingml.chart+xml"/>
  <Override PartName="/xl/charts/chart11.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charts/chart2.xml" ContentType="application/vnd.openxmlformats-officedocument.drawingml.chart+xml"/>
  <Override PartName="/xl/charts/chart1.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69.xml" ContentType="application/vnd.openxmlformats-officedocument.drawingml.chart+xml"/>
  <Override PartName="/xl/charts/chart71.xml" ContentType="application/vnd.openxmlformats-officedocument.drawingml.chart+xml"/>
  <Override PartName="/xl/charts/chart127.xml" ContentType="application/vnd.openxmlformats-officedocument.drawingml.chart+xml"/>
  <Override PartName="/xl/drawings/drawing10.xml" ContentType="application/vnd.openxmlformats-officedocument.drawing+xml"/>
  <Override PartName="/xl/charts/chart126.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4.xml" ContentType="application/vnd.openxmlformats-officedocument.drawingml.chart+xml"/>
  <Override PartName="/xl/charts/chart133.xml" ContentType="application/vnd.openxmlformats-officedocument.drawingml.chart+xml"/>
  <Override PartName="/xl/charts/chart132.xml" ContentType="application/vnd.openxmlformats-officedocument.drawingml.chart+xml"/>
  <Override PartName="/xl/charts/chart131.xml" ContentType="application/vnd.openxmlformats-officedocument.drawingml.chart+xml"/>
  <Override PartName="/xl/charts/chart125.xml" ContentType="application/vnd.openxmlformats-officedocument.drawingml.chart+xml"/>
  <Override PartName="/xl/charts/chart124.xml" ContentType="application/vnd.openxmlformats-officedocument.drawingml.chart+xml"/>
  <Override PartName="/xl/charts/chart123.xml" ContentType="application/vnd.openxmlformats-officedocument.drawingml.chart+xml"/>
  <Override PartName="/xl/charts/chart116.xml" ContentType="application/vnd.openxmlformats-officedocument.drawingml.chart+xml"/>
  <Override PartName="/xl/charts/chart115.xml" ContentType="application/vnd.openxmlformats-officedocument.drawingml.chart+xml"/>
  <Override PartName="/xl/charts/chart114.xml" ContentType="application/vnd.openxmlformats-officedocument.drawingml.chart+xml"/>
  <Override PartName="/xl/charts/chart113.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54.xml" ContentType="application/vnd.openxmlformats-officedocument.drawingml.chart+xml"/>
  <Override PartName="/xl/charts/chart153.xml" ContentType="application/vnd.openxmlformats-officedocument.drawingml.chart+xml"/>
  <Override PartName="/xl/charts/chart152.xml" ContentType="application/vnd.openxmlformats-officedocument.drawingml.chart+xml"/>
  <Override PartName="/xl/charts/chart151.xml" ContentType="application/vnd.openxmlformats-officedocument.drawingml.chart+xml"/>
  <Override PartName="/xl/charts/chart155.xml" ContentType="application/vnd.openxmlformats-officedocument.drawingml.chart+xml"/>
  <Override PartName="/xl/charts/chart156.xml" ContentType="application/vnd.openxmlformats-officedocument.drawingml.chart+xml"/>
  <Override PartName="/xl/charts/chart157.xml" ContentType="application/vnd.openxmlformats-officedocument.drawingml.chart+xml"/>
  <Override PartName="/xl/charts/chart161.xml" ContentType="application/vnd.openxmlformats-officedocument.drawingml.chart+xml"/>
  <Override PartName="/xl/charts/chart160.xml" ContentType="application/vnd.openxmlformats-officedocument.drawingml.chart+xml"/>
  <Override PartName="/xl/charts/chart159.xml" ContentType="application/vnd.openxmlformats-officedocument.drawingml.chart+xml"/>
  <Override PartName="/xl/charts/chart158.xml" ContentType="application/vnd.openxmlformats-officedocument.drawingml.chart+xml"/>
  <Override PartName="/xl/charts/chart150.xml" ContentType="application/vnd.openxmlformats-officedocument.drawingml.chart+xml"/>
  <Override PartName="/xl/charts/chart149.xml" ContentType="application/vnd.openxmlformats-officedocument.drawingml.chart+xml"/>
  <Override PartName="/xl/charts/chart148.xml" ContentType="application/vnd.openxmlformats-officedocument.drawingml.chart+xml"/>
  <Override PartName="/xl/charts/chart141.xml" ContentType="application/vnd.openxmlformats-officedocument.drawingml.chart+xml"/>
  <Override PartName="/xl/charts/chart140.xml" ContentType="application/vnd.openxmlformats-officedocument.drawingml.chart+xml"/>
  <Override PartName="/xl/charts/chart139.xml" ContentType="application/vnd.openxmlformats-officedocument.drawingml.chart+xml"/>
  <Override PartName="/xl/charts/chart138.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12.xml" ContentType="application/vnd.openxmlformats-officedocument.drawingml.chart+xml"/>
  <Override PartName="/xl/charts/chart70.xml" ContentType="application/vnd.openxmlformats-officedocument.drawingml.chart+xml"/>
  <Override PartName="/xl/charts/chart111.xml" ContentType="application/vnd.openxmlformats-officedocument.drawingml.chart+xml"/>
  <Override PartName="/xl/charts/chart79.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86.xml" ContentType="application/vnd.openxmlformats-officedocument.drawingml.chart+xml"/>
  <Override PartName="/xl/charts/chart78.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drawings/drawing9.xml" ContentType="application/vnd.openxmlformats-officedocument.drawing+xml"/>
  <Override PartName="/xl/charts/chart87.xml" ContentType="application/vnd.openxmlformats-officedocument.drawingml.chart+xml"/>
  <Override PartName="/xl/charts/chart85.xml" ContentType="application/vnd.openxmlformats-officedocument.drawingml.chart+xml"/>
  <Override PartName="/xl/charts/chart84.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83.xml" ContentType="application/vnd.openxmlformats-officedocument.drawingml.chart+xml"/>
  <Override PartName="/xl/charts/chart82.xml" ContentType="application/vnd.openxmlformats-officedocument.drawingml.chart+xml"/>
  <Override PartName="/xl/charts/chart97.xml" ContentType="application/vnd.openxmlformats-officedocument.drawingml.chart+xml"/>
  <Override PartName="/xl/charts/chart96.xml" ContentType="application/vnd.openxmlformats-officedocument.drawingml.chart+xml"/>
  <Override PartName="/xl/charts/chart73.xml" ContentType="application/vnd.openxmlformats-officedocument.drawingml.chart+xml"/>
  <Override PartName="/xl/charts/chart103.xml" ContentType="application/vnd.openxmlformats-officedocument.drawingml.chart+xml"/>
  <Override PartName="/xl/charts/chart109.xml" ContentType="application/vnd.openxmlformats-officedocument.drawingml.chart+xml"/>
  <Override PartName="/xl/charts/chart98.xml" ContentType="application/vnd.openxmlformats-officedocument.drawingml.chart+xml"/>
  <Override PartName="/xl/charts/chart104.xml" ContentType="application/vnd.openxmlformats-officedocument.drawingml.chart+xml"/>
  <Override PartName="/xl/charts/chart108.xml" ContentType="application/vnd.openxmlformats-officedocument.drawingml.chart+xml"/>
  <Override PartName="/xl/charts/chart7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75.xml" ContentType="application/vnd.openxmlformats-officedocument.drawingml.chart+xml"/>
  <Override PartName="/xl/charts/chart101.xml" ContentType="application/vnd.openxmlformats-officedocument.drawingml.chart+xml"/>
  <Override PartName="/xl/charts/chart77.xml" ContentType="application/vnd.openxmlformats-officedocument.drawingml.chart+xml"/>
  <Override PartName="/xl/charts/chart99.xml" ContentType="application/vnd.openxmlformats-officedocument.drawingml.chart+xml"/>
  <Override PartName="/xl/charts/chart102.xml" ContentType="application/vnd.openxmlformats-officedocument.drawingml.chart+xml"/>
  <Override PartName="/xl/charts/chart110.xml" ContentType="application/vnd.openxmlformats-officedocument.drawingml.chart+xml"/>
  <Override PartName="/xl/charts/chart76.xml" ContentType="application/vnd.openxmlformats-officedocument.drawingml.chart+xml"/>
  <Override PartName="/xl/charts/chart72.xml" ContentType="application/vnd.openxmlformats-officedocument.drawingml.chart+xml"/>
  <Override PartName="/xl/charts/chart100.xml" ContentType="application/vnd.openxmlformats-officedocument.drawingml.chart+xml"/>
  <Override PartName="/xl/comments9.xml" ContentType="application/vnd.openxmlformats-officedocument.spreadsheetml.comments+xml"/>
  <Override PartName="/xl/comments11.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xl/comments1.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10.xml" ContentType="application/vnd.openxmlformats-officedocument.spreadsheetml.comments+xml"/>
  <Override PartName="/xl/comments7.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C:\Users\jcubillo\Desktop\"/>
    </mc:Choice>
  </mc:AlternateContent>
  <xr:revisionPtr revIDLastSave="0" documentId="13_ncr:1_{44CF0222-17A9-4742-8118-7DC7515A3CBD}" xr6:coauthVersionLast="37" xr6:coauthVersionMax="37" xr10:uidLastSave="{00000000-0000-0000-0000-000000000000}"/>
  <bookViews>
    <workbookView xWindow="0" yWindow="0" windowWidth="20490" windowHeight="7485" tabRatio="886" activeTab="4" xr2:uid="{00000000-000D-0000-FFFF-FFFF00000000}"/>
  </bookViews>
  <sheets>
    <sheet name="1-Instrucciones" sheetId="33" r:id="rId1"/>
    <sheet name="2-Datos y otros" sheetId="34" r:id="rId2"/>
    <sheet name="3-Factor de emisión" sheetId="30" r:id="rId3"/>
    <sheet name="4-Datos generales" sheetId="29" r:id="rId4"/>
    <sheet name="5-Edificio 1" sheetId="3" r:id="rId5"/>
    <sheet name="6-Edificio 2" sheetId="20" r:id="rId6"/>
    <sheet name="7-Edificio 3" sheetId="23" r:id="rId7"/>
    <sheet name="8-Edificio 4" sheetId="21" r:id="rId8"/>
    <sheet name="9-Edificio 5" sheetId="22" r:id="rId9"/>
    <sheet name="10-edificio 6" sheetId="24" r:id="rId10"/>
    <sheet name="11-Edificio 7" sheetId="18" r:id="rId11"/>
    <sheet name="12-Edificio 8" sheetId="19" r:id="rId12"/>
    <sheet name="13-Edificio 9" sheetId="26" r:id="rId13"/>
    <sheet name="14-Edificio 10" sheetId="25" r:id="rId14"/>
    <sheet name="15-Consumo por edificio" sheetId="8" r:id="rId15"/>
    <sheet name="16-Consumo institucional" sheetId="27" r:id="rId16"/>
    <sheet name="17-Histórico" sheetId="31" r:id="rId17"/>
  </sheets>
  <definedNames>
    <definedName name="_xlnm.Print_Area" localSheetId="16">'17-Histórico'!$A$1:$J$44</definedName>
    <definedName name="_xlnm.Print_Area" localSheetId="0">'1-Instrucciones'!$A$1:$J$128</definedName>
    <definedName name="_xlnm.Print_Area" localSheetId="1">'2-Datos y otros'!$A$1:$M$26</definedName>
    <definedName name="_xlnm.Print_Area" localSheetId="3">'4-Datos generales'!$A$1:$L$25</definedName>
  </definedNames>
  <calcPr calcId="179021" iterate="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5" i="3" l="1"/>
  <c r="J15" i="3" s="1"/>
  <c r="I16" i="3"/>
  <c r="J16" i="3" s="1"/>
  <c r="I17" i="3"/>
  <c r="J17" i="3" s="1"/>
  <c r="I18" i="3"/>
  <c r="J18" i="3" s="1"/>
  <c r="I19" i="3"/>
  <c r="J19" i="3" s="1"/>
  <c r="I20" i="3"/>
  <c r="J20" i="3" s="1"/>
  <c r="I21" i="3"/>
  <c r="J21" i="3" s="1"/>
  <c r="I22" i="3"/>
  <c r="J22" i="3" s="1"/>
  <c r="I23" i="3"/>
  <c r="J23" i="3" s="1"/>
  <c r="I24" i="3"/>
  <c r="J24" i="3" s="1"/>
  <c r="J25" i="3"/>
  <c r="H24" i="3" l="1"/>
  <c r="G24" i="3"/>
  <c r="H23" i="3"/>
  <c r="G23" i="3"/>
  <c r="H22" i="3"/>
  <c r="G22" i="3"/>
  <c r="H21" i="3"/>
  <c r="G21" i="3"/>
  <c r="H20" i="3"/>
  <c r="G20" i="3"/>
  <c r="H19" i="3"/>
  <c r="G19" i="3"/>
  <c r="H18" i="3"/>
  <c r="G18" i="3"/>
  <c r="H17" i="3"/>
  <c r="G17" i="3"/>
  <c r="H16" i="3"/>
  <c r="G16" i="3"/>
  <c r="H15" i="3"/>
  <c r="G15" i="3"/>
  <c r="I14" i="3"/>
  <c r="J14" i="3" s="1"/>
  <c r="J27" i="3" s="1"/>
  <c r="H14" i="3"/>
  <c r="G14" i="3"/>
  <c r="J26" i="3" l="1"/>
  <c r="B11" i="27"/>
  <c r="C11" i="27"/>
  <c r="D11" i="27"/>
  <c r="E11" i="27"/>
  <c r="F11" i="27"/>
  <c r="B12" i="27"/>
  <c r="C12" i="27"/>
  <c r="D12" i="27"/>
  <c r="E12" i="27"/>
  <c r="F12" i="27"/>
  <c r="B13" i="27"/>
  <c r="C13" i="27"/>
  <c r="D13" i="27"/>
  <c r="E13" i="27"/>
  <c r="F13" i="27"/>
  <c r="B14" i="27"/>
  <c r="C14" i="27"/>
  <c r="D14" i="27"/>
  <c r="E14" i="27"/>
  <c r="F14" i="27"/>
  <c r="B15" i="27"/>
  <c r="C15" i="27"/>
  <c r="D15" i="27"/>
  <c r="E15" i="27"/>
  <c r="F15" i="27"/>
  <c r="B16" i="27"/>
  <c r="C16" i="27"/>
  <c r="D16" i="27"/>
  <c r="E16" i="27"/>
  <c r="F16" i="27"/>
  <c r="B17" i="27"/>
  <c r="C17" i="27"/>
  <c r="D17" i="27"/>
  <c r="E17" i="27"/>
  <c r="F17" i="27"/>
  <c r="B18" i="27"/>
  <c r="C18" i="27"/>
  <c r="D18" i="27"/>
  <c r="E18" i="27"/>
  <c r="F18" i="27"/>
  <c r="B19" i="27"/>
  <c r="C19" i="27"/>
  <c r="D19" i="27"/>
  <c r="E19" i="27"/>
  <c r="F19" i="27"/>
  <c r="B20" i="27"/>
  <c r="C20" i="27"/>
  <c r="D20" i="27"/>
  <c r="E20" i="27"/>
  <c r="F20" i="27"/>
  <c r="B21" i="27"/>
  <c r="C21" i="27"/>
  <c r="D21" i="27"/>
  <c r="E21" i="27"/>
  <c r="F21" i="27"/>
  <c r="C10" i="27"/>
  <c r="D10" i="27"/>
  <c r="E10" i="27"/>
  <c r="F10" i="27"/>
  <c r="B10" i="27"/>
  <c r="F27" i="25"/>
  <c r="G18" i="8" s="1"/>
  <c r="E27" i="25"/>
  <c r="F18" i="8" s="1"/>
  <c r="D27" i="25"/>
  <c r="E18" i="8" s="1"/>
  <c r="C27" i="25"/>
  <c r="B27" i="25"/>
  <c r="C18" i="8" s="1"/>
  <c r="D26" i="25"/>
  <c r="C26" i="25"/>
  <c r="D18" i="8" s="1"/>
  <c r="B26" i="25"/>
  <c r="I25" i="25"/>
  <c r="J25" i="25" s="1"/>
  <c r="H25" i="25"/>
  <c r="G25" i="25"/>
  <c r="I24" i="25"/>
  <c r="J24" i="25" s="1"/>
  <c r="H24" i="25"/>
  <c r="G24" i="25"/>
  <c r="I23" i="25"/>
  <c r="J23" i="25" s="1"/>
  <c r="H23" i="25"/>
  <c r="G23" i="25"/>
  <c r="I22" i="25"/>
  <c r="J22" i="25" s="1"/>
  <c r="H22" i="25"/>
  <c r="G22" i="25"/>
  <c r="I21" i="25"/>
  <c r="J21" i="25" s="1"/>
  <c r="H21" i="25"/>
  <c r="G21" i="25"/>
  <c r="I20" i="25"/>
  <c r="J20" i="25" s="1"/>
  <c r="H20" i="25"/>
  <c r="G20" i="25"/>
  <c r="I19" i="25"/>
  <c r="J19" i="25" s="1"/>
  <c r="H19" i="25"/>
  <c r="G19" i="25"/>
  <c r="I18" i="25"/>
  <c r="J18" i="25" s="1"/>
  <c r="H18" i="25"/>
  <c r="G18" i="25"/>
  <c r="I17" i="25"/>
  <c r="J17" i="25" s="1"/>
  <c r="H17" i="25"/>
  <c r="G17" i="25"/>
  <c r="I16" i="25"/>
  <c r="J16" i="25" s="1"/>
  <c r="H16" i="25"/>
  <c r="G16" i="25"/>
  <c r="I15" i="25"/>
  <c r="J15" i="25" s="1"/>
  <c r="H15" i="25"/>
  <c r="G15" i="25"/>
  <c r="I14" i="25"/>
  <c r="J14" i="25" s="1"/>
  <c r="H14" i="25"/>
  <c r="G14" i="25"/>
  <c r="D3" i="25"/>
  <c r="F27" i="26"/>
  <c r="G17" i="8" s="1"/>
  <c r="E27" i="26"/>
  <c r="F17" i="8" s="1"/>
  <c r="D27" i="26"/>
  <c r="E17" i="8" s="1"/>
  <c r="C27" i="26"/>
  <c r="B27" i="26"/>
  <c r="C17" i="8" s="1"/>
  <c r="D26" i="26"/>
  <c r="C26" i="26"/>
  <c r="B26" i="26"/>
  <c r="I25" i="26"/>
  <c r="J25" i="26" s="1"/>
  <c r="H25" i="26"/>
  <c r="G25" i="26"/>
  <c r="I24" i="26"/>
  <c r="J24" i="26" s="1"/>
  <c r="H24" i="26"/>
  <c r="G24" i="26"/>
  <c r="I23" i="26"/>
  <c r="J23" i="26" s="1"/>
  <c r="H23" i="26"/>
  <c r="G23" i="26"/>
  <c r="I22" i="26"/>
  <c r="J22" i="26" s="1"/>
  <c r="H22" i="26"/>
  <c r="G22" i="26"/>
  <c r="I21" i="26"/>
  <c r="J21" i="26" s="1"/>
  <c r="H21" i="26"/>
  <c r="G21" i="26"/>
  <c r="I20" i="26"/>
  <c r="J20" i="26" s="1"/>
  <c r="H20" i="26"/>
  <c r="G20" i="26"/>
  <c r="I19" i="26"/>
  <c r="J19" i="26" s="1"/>
  <c r="H19" i="26"/>
  <c r="G19" i="26"/>
  <c r="I18" i="26"/>
  <c r="J18" i="26" s="1"/>
  <c r="H18" i="26"/>
  <c r="G18" i="26"/>
  <c r="I17" i="26"/>
  <c r="J17" i="26" s="1"/>
  <c r="H17" i="26"/>
  <c r="G17" i="26"/>
  <c r="I16" i="26"/>
  <c r="J16" i="26" s="1"/>
  <c r="H16" i="26"/>
  <c r="G16" i="26"/>
  <c r="I15" i="26"/>
  <c r="J15" i="26" s="1"/>
  <c r="H15" i="26"/>
  <c r="G15" i="26"/>
  <c r="I14" i="26"/>
  <c r="J14" i="26" s="1"/>
  <c r="H14" i="26"/>
  <c r="G14" i="26"/>
  <c r="D3" i="26"/>
  <c r="F27" i="19"/>
  <c r="G16" i="8" s="1"/>
  <c r="E27" i="19"/>
  <c r="F16" i="8" s="1"/>
  <c r="D27" i="19"/>
  <c r="E16" i="8" s="1"/>
  <c r="C27" i="19"/>
  <c r="B27" i="19"/>
  <c r="C16" i="8" s="1"/>
  <c r="D26" i="19"/>
  <c r="C26" i="19"/>
  <c r="B26" i="19"/>
  <c r="I25" i="19"/>
  <c r="J25" i="19" s="1"/>
  <c r="H25" i="19"/>
  <c r="G25" i="19"/>
  <c r="I24" i="19"/>
  <c r="J24" i="19" s="1"/>
  <c r="H24" i="19"/>
  <c r="G24" i="19"/>
  <c r="I23" i="19"/>
  <c r="J23" i="19" s="1"/>
  <c r="H23" i="19"/>
  <c r="G23" i="19"/>
  <c r="I22" i="19"/>
  <c r="J22" i="19" s="1"/>
  <c r="H22" i="19"/>
  <c r="G22" i="19"/>
  <c r="I21" i="19"/>
  <c r="J21" i="19" s="1"/>
  <c r="H21" i="19"/>
  <c r="G21" i="19"/>
  <c r="I20" i="19"/>
  <c r="J20" i="19" s="1"/>
  <c r="H20" i="19"/>
  <c r="G20" i="19"/>
  <c r="I19" i="19"/>
  <c r="J19" i="19" s="1"/>
  <c r="H19" i="19"/>
  <c r="G19" i="19"/>
  <c r="I18" i="19"/>
  <c r="J18" i="19" s="1"/>
  <c r="H18" i="19"/>
  <c r="G18" i="19"/>
  <c r="I17" i="19"/>
  <c r="J17" i="19" s="1"/>
  <c r="H17" i="19"/>
  <c r="G17" i="19"/>
  <c r="I16" i="19"/>
  <c r="J16" i="19" s="1"/>
  <c r="H16" i="19"/>
  <c r="G16" i="19"/>
  <c r="I15" i="19"/>
  <c r="J15" i="19" s="1"/>
  <c r="H15" i="19"/>
  <c r="G15" i="19"/>
  <c r="I14" i="19"/>
  <c r="J14" i="19" s="1"/>
  <c r="H14" i="19"/>
  <c r="G14" i="19"/>
  <c r="D3" i="19"/>
  <c r="F27" i="18"/>
  <c r="G15" i="8" s="1"/>
  <c r="E27" i="18"/>
  <c r="F15" i="8" s="1"/>
  <c r="D27" i="18"/>
  <c r="E15" i="8" s="1"/>
  <c r="C27" i="18"/>
  <c r="B27" i="18"/>
  <c r="C15" i="8" s="1"/>
  <c r="D26" i="18"/>
  <c r="C26" i="18"/>
  <c r="D15" i="8" s="1"/>
  <c r="B26" i="18"/>
  <c r="I25" i="18"/>
  <c r="J25" i="18" s="1"/>
  <c r="H25" i="18"/>
  <c r="G25" i="18"/>
  <c r="I24" i="18"/>
  <c r="J24" i="18" s="1"/>
  <c r="H24" i="18"/>
  <c r="G24" i="18"/>
  <c r="I23" i="18"/>
  <c r="J23" i="18" s="1"/>
  <c r="H23" i="18"/>
  <c r="G23" i="18"/>
  <c r="I22" i="18"/>
  <c r="J22" i="18" s="1"/>
  <c r="H22" i="18"/>
  <c r="G22" i="18"/>
  <c r="I21" i="18"/>
  <c r="J21" i="18" s="1"/>
  <c r="H21" i="18"/>
  <c r="G21" i="18"/>
  <c r="I20" i="18"/>
  <c r="J20" i="18" s="1"/>
  <c r="H20" i="18"/>
  <c r="G20" i="18"/>
  <c r="I19" i="18"/>
  <c r="J19" i="18" s="1"/>
  <c r="H19" i="18"/>
  <c r="G19" i="18"/>
  <c r="I18" i="18"/>
  <c r="J18" i="18" s="1"/>
  <c r="H18" i="18"/>
  <c r="G18" i="18"/>
  <c r="I17" i="18"/>
  <c r="J17" i="18" s="1"/>
  <c r="H17" i="18"/>
  <c r="G17" i="18"/>
  <c r="I16" i="18"/>
  <c r="J16" i="18" s="1"/>
  <c r="H16" i="18"/>
  <c r="G16" i="18"/>
  <c r="I15" i="18"/>
  <c r="J15" i="18" s="1"/>
  <c r="H15" i="18"/>
  <c r="G15" i="18"/>
  <c r="I14" i="18"/>
  <c r="J14" i="18" s="1"/>
  <c r="H14" i="18"/>
  <c r="G14" i="18"/>
  <c r="D3" i="18"/>
  <c r="F27" i="24"/>
  <c r="G14" i="8" s="1"/>
  <c r="E27" i="24"/>
  <c r="F14" i="8" s="1"/>
  <c r="D27" i="24"/>
  <c r="E14" i="8" s="1"/>
  <c r="C27" i="24"/>
  <c r="B27" i="24"/>
  <c r="C14" i="8" s="1"/>
  <c r="D26" i="24"/>
  <c r="C26" i="24"/>
  <c r="D14" i="8" s="1"/>
  <c r="B26" i="24"/>
  <c r="I25" i="24"/>
  <c r="J25" i="24" s="1"/>
  <c r="H25" i="24"/>
  <c r="G25" i="24"/>
  <c r="I24" i="24"/>
  <c r="J24" i="24" s="1"/>
  <c r="H24" i="24"/>
  <c r="G24" i="24"/>
  <c r="I23" i="24"/>
  <c r="J23" i="24" s="1"/>
  <c r="H23" i="24"/>
  <c r="G23" i="24"/>
  <c r="I22" i="24"/>
  <c r="J22" i="24" s="1"/>
  <c r="H22" i="24"/>
  <c r="G22" i="24"/>
  <c r="I21" i="24"/>
  <c r="J21" i="24" s="1"/>
  <c r="H21" i="24"/>
  <c r="G21" i="24"/>
  <c r="I20" i="24"/>
  <c r="J20" i="24" s="1"/>
  <c r="H20" i="24"/>
  <c r="G20" i="24"/>
  <c r="I19" i="24"/>
  <c r="J19" i="24" s="1"/>
  <c r="H19" i="24"/>
  <c r="G19" i="24"/>
  <c r="I18" i="24"/>
  <c r="J18" i="24" s="1"/>
  <c r="H18" i="24"/>
  <c r="G18" i="24"/>
  <c r="I17" i="24"/>
  <c r="J17" i="24" s="1"/>
  <c r="H17" i="24"/>
  <c r="G17" i="24"/>
  <c r="I16" i="24"/>
  <c r="J16" i="24" s="1"/>
  <c r="H16" i="24"/>
  <c r="G16" i="24"/>
  <c r="I15" i="24"/>
  <c r="J15" i="24" s="1"/>
  <c r="H15" i="24"/>
  <c r="G15" i="24"/>
  <c r="I14" i="24"/>
  <c r="J14" i="24" s="1"/>
  <c r="H14" i="24"/>
  <c r="G14" i="24"/>
  <c r="D3" i="24"/>
  <c r="F27" i="22"/>
  <c r="G13" i="8" s="1"/>
  <c r="E27" i="22"/>
  <c r="F13" i="8" s="1"/>
  <c r="D27" i="22"/>
  <c r="E13" i="8" s="1"/>
  <c r="C27" i="22"/>
  <c r="B27" i="22"/>
  <c r="C13" i="8" s="1"/>
  <c r="D26" i="22"/>
  <c r="C26" i="22"/>
  <c r="B26" i="22"/>
  <c r="I25" i="22"/>
  <c r="J25" i="22" s="1"/>
  <c r="H25" i="22"/>
  <c r="G25" i="22"/>
  <c r="I24" i="22"/>
  <c r="J24" i="22" s="1"/>
  <c r="H24" i="22"/>
  <c r="G24" i="22"/>
  <c r="I23" i="22"/>
  <c r="J23" i="22" s="1"/>
  <c r="H23" i="22"/>
  <c r="G23" i="22"/>
  <c r="I22" i="22"/>
  <c r="J22" i="22" s="1"/>
  <c r="H22" i="22"/>
  <c r="G22" i="22"/>
  <c r="I21" i="22"/>
  <c r="J21" i="22" s="1"/>
  <c r="H21" i="22"/>
  <c r="G21" i="22"/>
  <c r="I20" i="22"/>
  <c r="J20" i="22" s="1"/>
  <c r="H20" i="22"/>
  <c r="G20" i="22"/>
  <c r="I19" i="22"/>
  <c r="J19" i="22" s="1"/>
  <c r="H19" i="22"/>
  <c r="G19" i="22"/>
  <c r="I18" i="22"/>
  <c r="J18" i="22" s="1"/>
  <c r="H18" i="22"/>
  <c r="G18" i="22"/>
  <c r="I17" i="22"/>
  <c r="J17" i="22" s="1"/>
  <c r="H17" i="22"/>
  <c r="G17" i="22"/>
  <c r="I16" i="22"/>
  <c r="J16" i="22" s="1"/>
  <c r="H16" i="22"/>
  <c r="G16" i="22"/>
  <c r="I15" i="22"/>
  <c r="J15" i="22" s="1"/>
  <c r="H15" i="22"/>
  <c r="G15" i="22"/>
  <c r="I14" i="22"/>
  <c r="J14" i="22" s="1"/>
  <c r="H14" i="22"/>
  <c r="G14" i="22"/>
  <c r="D3" i="22"/>
  <c r="F27" i="21"/>
  <c r="G12" i="8" s="1"/>
  <c r="E27" i="21"/>
  <c r="F12" i="8" s="1"/>
  <c r="D27" i="21"/>
  <c r="E12" i="8" s="1"/>
  <c r="C27" i="21"/>
  <c r="B27" i="21"/>
  <c r="C12" i="8" s="1"/>
  <c r="D26" i="21"/>
  <c r="C26" i="21"/>
  <c r="B26" i="21"/>
  <c r="I25" i="21"/>
  <c r="J25" i="21" s="1"/>
  <c r="H25" i="21"/>
  <c r="G25" i="21"/>
  <c r="I24" i="21"/>
  <c r="J24" i="21" s="1"/>
  <c r="H24" i="21"/>
  <c r="G24" i="21"/>
  <c r="I23" i="21"/>
  <c r="J23" i="21" s="1"/>
  <c r="H23" i="21"/>
  <c r="G23" i="21"/>
  <c r="I22" i="21"/>
  <c r="J22" i="21" s="1"/>
  <c r="H22" i="21"/>
  <c r="G22" i="21"/>
  <c r="I21" i="21"/>
  <c r="J21" i="21" s="1"/>
  <c r="H21" i="21"/>
  <c r="G21" i="21"/>
  <c r="I20" i="21"/>
  <c r="J20" i="21" s="1"/>
  <c r="H20" i="21"/>
  <c r="G20" i="21"/>
  <c r="I19" i="21"/>
  <c r="J19" i="21" s="1"/>
  <c r="H19" i="21"/>
  <c r="G19" i="21"/>
  <c r="I18" i="21"/>
  <c r="J18" i="21" s="1"/>
  <c r="H18" i="21"/>
  <c r="G18" i="21"/>
  <c r="I17" i="21"/>
  <c r="J17" i="21" s="1"/>
  <c r="H17" i="21"/>
  <c r="G17" i="21"/>
  <c r="I16" i="21"/>
  <c r="J16" i="21" s="1"/>
  <c r="H16" i="21"/>
  <c r="G16" i="21"/>
  <c r="I15" i="21"/>
  <c r="J15" i="21" s="1"/>
  <c r="H15" i="21"/>
  <c r="G15" i="21"/>
  <c r="I14" i="21"/>
  <c r="J14" i="21" s="1"/>
  <c r="H14" i="21"/>
  <c r="G14" i="21"/>
  <c r="D3" i="21"/>
  <c r="F27" i="23"/>
  <c r="G11" i="8" s="1"/>
  <c r="E27" i="23"/>
  <c r="F11" i="8" s="1"/>
  <c r="D27" i="23"/>
  <c r="E11" i="8" s="1"/>
  <c r="C27" i="23"/>
  <c r="B27" i="23"/>
  <c r="C11" i="8" s="1"/>
  <c r="D26" i="23"/>
  <c r="C26" i="23"/>
  <c r="B26" i="23"/>
  <c r="I25" i="23"/>
  <c r="J25" i="23" s="1"/>
  <c r="H25" i="23"/>
  <c r="G25" i="23"/>
  <c r="I24" i="23"/>
  <c r="J24" i="23" s="1"/>
  <c r="H24" i="23"/>
  <c r="G24" i="23"/>
  <c r="I23" i="23"/>
  <c r="J23" i="23" s="1"/>
  <c r="H23" i="23"/>
  <c r="G23" i="23"/>
  <c r="I22" i="23"/>
  <c r="J22" i="23" s="1"/>
  <c r="H22" i="23"/>
  <c r="G22" i="23"/>
  <c r="I21" i="23"/>
  <c r="J21" i="23" s="1"/>
  <c r="H21" i="23"/>
  <c r="G21" i="23"/>
  <c r="I20" i="23"/>
  <c r="J20" i="23" s="1"/>
  <c r="H20" i="23"/>
  <c r="G20" i="23"/>
  <c r="I19" i="23"/>
  <c r="J19" i="23" s="1"/>
  <c r="H19" i="23"/>
  <c r="G19" i="23"/>
  <c r="I18" i="23"/>
  <c r="J18" i="23" s="1"/>
  <c r="H18" i="23"/>
  <c r="G18" i="23"/>
  <c r="I17" i="23"/>
  <c r="J17" i="23" s="1"/>
  <c r="H17" i="23"/>
  <c r="G17" i="23"/>
  <c r="I16" i="23"/>
  <c r="J16" i="23" s="1"/>
  <c r="H16" i="23"/>
  <c r="G16" i="23"/>
  <c r="I15" i="23"/>
  <c r="J15" i="23" s="1"/>
  <c r="H15" i="23"/>
  <c r="G15" i="23"/>
  <c r="I14" i="23"/>
  <c r="J14" i="23" s="1"/>
  <c r="H14" i="23"/>
  <c r="G14" i="23"/>
  <c r="D3" i="23"/>
  <c r="F27" i="20"/>
  <c r="G10" i="8" s="1"/>
  <c r="E27" i="20"/>
  <c r="F10" i="8" s="1"/>
  <c r="D27" i="20"/>
  <c r="E10" i="8" s="1"/>
  <c r="C27" i="20"/>
  <c r="B27" i="20"/>
  <c r="C10" i="8" s="1"/>
  <c r="D26" i="20"/>
  <c r="C26" i="20"/>
  <c r="D10" i="8" s="1"/>
  <c r="B26" i="20"/>
  <c r="I25" i="20"/>
  <c r="J25" i="20" s="1"/>
  <c r="H25" i="20"/>
  <c r="G25" i="20"/>
  <c r="I24" i="20"/>
  <c r="J24" i="20" s="1"/>
  <c r="H24" i="20"/>
  <c r="G24" i="20"/>
  <c r="I23" i="20"/>
  <c r="J23" i="20" s="1"/>
  <c r="H23" i="20"/>
  <c r="G23" i="20"/>
  <c r="I22" i="20"/>
  <c r="J22" i="20" s="1"/>
  <c r="H22" i="20"/>
  <c r="G22" i="20"/>
  <c r="I21" i="20"/>
  <c r="J21" i="20" s="1"/>
  <c r="H21" i="20"/>
  <c r="G21" i="20"/>
  <c r="I20" i="20"/>
  <c r="J20" i="20" s="1"/>
  <c r="H20" i="20"/>
  <c r="G20" i="20"/>
  <c r="I19" i="20"/>
  <c r="J19" i="20" s="1"/>
  <c r="H19" i="20"/>
  <c r="G19" i="20"/>
  <c r="I18" i="20"/>
  <c r="J18" i="20" s="1"/>
  <c r="H18" i="20"/>
  <c r="G18" i="20"/>
  <c r="I17" i="20"/>
  <c r="J17" i="20" s="1"/>
  <c r="H17" i="20"/>
  <c r="G17" i="20"/>
  <c r="I16" i="20"/>
  <c r="J16" i="20" s="1"/>
  <c r="H16" i="20"/>
  <c r="G16" i="20"/>
  <c r="I15" i="20"/>
  <c r="J15" i="20" s="1"/>
  <c r="H15" i="20"/>
  <c r="G15" i="20"/>
  <c r="I14" i="20"/>
  <c r="J14" i="20" s="1"/>
  <c r="H14" i="20"/>
  <c r="G14" i="20"/>
  <c r="D3" i="20"/>
  <c r="D11" i="8"/>
  <c r="D12" i="8"/>
  <c r="D13" i="8"/>
  <c r="D16" i="8"/>
  <c r="D17" i="8"/>
  <c r="C26" i="3"/>
  <c r="D9" i="8" s="1"/>
  <c r="J27" i="20" l="1"/>
  <c r="J26" i="20"/>
  <c r="J27" i="21"/>
  <c r="J26" i="21"/>
  <c r="J27" i="19"/>
  <c r="J26" i="19"/>
  <c r="J27" i="25"/>
  <c r="J26" i="25"/>
  <c r="J12" i="27"/>
  <c r="J14" i="27"/>
  <c r="J16" i="27"/>
  <c r="J18" i="27"/>
  <c r="J20" i="27"/>
  <c r="J27" i="23"/>
  <c r="J26" i="23"/>
  <c r="J27" i="22"/>
  <c r="J26" i="22"/>
  <c r="J27" i="18"/>
  <c r="J26" i="18"/>
  <c r="J27" i="26"/>
  <c r="J26" i="26"/>
  <c r="J11" i="27"/>
  <c r="J13" i="27"/>
  <c r="J15" i="27"/>
  <c r="J17" i="27"/>
  <c r="J19" i="27"/>
  <c r="J21" i="27"/>
  <c r="J27" i="24"/>
  <c r="J26" i="24"/>
  <c r="J10" i="27"/>
  <c r="H21" i="27"/>
  <c r="H20" i="27"/>
  <c r="H19" i="27"/>
  <c r="I27" i="26"/>
  <c r="J17" i="8" s="1"/>
  <c r="G27" i="22"/>
  <c r="H13" i="8" s="1"/>
  <c r="K13" i="8" s="1"/>
  <c r="L13" i="8" s="1"/>
  <c r="H27" i="19"/>
  <c r="I16" i="8" s="1"/>
  <c r="G27" i="26"/>
  <c r="H17" i="8" s="1"/>
  <c r="K17" i="8" s="1"/>
  <c r="L17" i="8" s="1"/>
  <c r="G27" i="18"/>
  <c r="H15" i="8" s="1"/>
  <c r="K15" i="8" s="1"/>
  <c r="L15" i="8" s="1"/>
  <c r="H27" i="18"/>
  <c r="I15" i="8" s="1"/>
  <c r="H17" i="27"/>
  <c r="H18" i="27"/>
  <c r="H16" i="27"/>
  <c r="H14" i="27"/>
  <c r="H12" i="27"/>
  <c r="H15" i="27"/>
  <c r="H13" i="27"/>
  <c r="G27" i="21"/>
  <c r="H12" i="8" s="1"/>
  <c r="K12" i="8" s="1"/>
  <c r="L12" i="8" s="1"/>
  <c r="I27" i="21"/>
  <c r="J12" i="8" s="1"/>
  <c r="H27" i="21"/>
  <c r="I12" i="8" s="1"/>
  <c r="H27" i="22"/>
  <c r="G27" i="24"/>
  <c r="I27" i="24"/>
  <c r="J14" i="8" s="1"/>
  <c r="H27" i="24"/>
  <c r="G27" i="19"/>
  <c r="H16" i="8" s="1"/>
  <c r="K16" i="8" s="1"/>
  <c r="L16" i="8" s="1"/>
  <c r="H27" i="26"/>
  <c r="I17" i="8" s="1"/>
  <c r="G27" i="25"/>
  <c r="H18" i="8" s="1"/>
  <c r="K18" i="8" s="1"/>
  <c r="L18" i="8" s="1"/>
  <c r="I27" i="25"/>
  <c r="J18" i="8" s="1"/>
  <c r="H27" i="25"/>
  <c r="I18" i="8" s="1"/>
  <c r="I27" i="18"/>
  <c r="J15" i="8" s="1"/>
  <c r="I27" i="19"/>
  <c r="J16" i="8" s="1"/>
  <c r="G27" i="23"/>
  <c r="H11" i="8" s="1"/>
  <c r="K11" i="8" s="1"/>
  <c r="L11" i="8" s="1"/>
  <c r="I27" i="23"/>
  <c r="J11" i="8" s="1"/>
  <c r="H10" i="27"/>
  <c r="H27" i="23"/>
  <c r="I11" i="8" s="1"/>
  <c r="H11" i="27"/>
  <c r="G27" i="20"/>
  <c r="H10" i="8" s="1"/>
  <c r="K10" i="8" s="1"/>
  <c r="L10" i="8" s="1"/>
  <c r="G21" i="27"/>
  <c r="G19" i="27"/>
  <c r="G17" i="27"/>
  <c r="G15" i="27"/>
  <c r="G13" i="27"/>
  <c r="G11" i="27"/>
  <c r="I27" i="22"/>
  <c r="J13" i="8" s="1"/>
  <c r="I26" i="26"/>
  <c r="G10" i="27"/>
  <c r="G20" i="27"/>
  <c r="G18" i="27"/>
  <c r="G16" i="27"/>
  <c r="G14" i="27"/>
  <c r="G12" i="27"/>
  <c r="F23" i="27"/>
  <c r="E23" i="27"/>
  <c r="I27" i="20"/>
  <c r="J10" i="8" s="1"/>
  <c r="H27" i="20"/>
  <c r="I10" i="8" s="1"/>
  <c r="I26" i="25"/>
  <c r="I26" i="19"/>
  <c r="I26" i="18"/>
  <c r="I26" i="24"/>
  <c r="I26" i="22"/>
  <c r="I26" i="21"/>
  <c r="I26" i="23"/>
  <c r="I26" i="20"/>
  <c r="I14" i="8"/>
  <c r="H14" i="8"/>
  <c r="K14" i="8" s="1"/>
  <c r="L14" i="8" s="1"/>
  <c r="I13" i="8"/>
  <c r="J22" i="27" l="1"/>
  <c r="C3" i="31"/>
  <c r="B3" i="27"/>
  <c r="C23" i="27"/>
  <c r="A28" i="8"/>
  <c r="B18" i="8"/>
  <c r="B17" i="8"/>
  <c r="B16" i="8"/>
  <c r="B15" i="8"/>
  <c r="B14" i="8"/>
  <c r="B12" i="8"/>
  <c r="B11" i="8"/>
  <c r="B13" i="8"/>
  <c r="B10" i="8"/>
  <c r="B9" i="8"/>
  <c r="C3" i="8"/>
  <c r="D26" i="3"/>
  <c r="C27" i="3"/>
  <c r="D27" i="3"/>
  <c r="E9" i="8" s="1"/>
  <c r="E27" i="3"/>
  <c r="F9" i="8" s="1"/>
  <c r="F19" i="8" s="1"/>
  <c r="F27" i="3"/>
  <c r="G9" i="8" s="1"/>
  <c r="G19" i="8" s="1"/>
  <c r="B27" i="3"/>
  <c r="C9" i="8" s="1"/>
  <c r="B26" i="3"/>
  <c r="I11" i="27"/>
  <c r="I12" i="27"/>
  <c r="I13" i="27"/>
  <c r="I14" i="27"/>
  <c r="I15" i="27"/>
  <c r="I16" i="27"/>
  <c r="I17" i="27"/>
  <c r="I18" i="27"/>
  <c r="I19" i="27"/>
  <c r="I20" i="27"/>
  <c r="I21" i="27"/>
  <c r="I10" i="27"/>
  <c r="K10" i="27" l="1"/>
  <c r="K20" i="27"/>
  <c r="K18" i="27"/>
  <c r="K16" i="27"/>
  <c r="K14" i="27"/>
  <c r="K12" i="27"/>
  <c r="K21" i="27"/>
  <c r="K19" i="27"/>
  <c r="K17" i="27"/>
  <c r="K15" i="27"/>
  <c r="K13" i="27"/>
  <c r="K11" i="27"/>
  <c r="B23" i="27"/>
  <c r="C19" i="8"/>
  <c r="D23" i="27"/>
  <c r="B22" i="27"/>
  <c r="D22" i="27"/>
  <c r="D19" i="8"/>
  <c r="I26" i="3"/>
  <c r="E19" i="8"/>
  <c r="G27" i="3"/>
  <c r="H9" i="8" s="1"/>
  <c r="K9" i="8" s="1"/>
  <c r="H27" i="3"/>
  <c r="I9" i="8" s="1"/>
  <c r="I27" i="3"/>
  <c r="J9" i="8" s="1"/>
  <c r="D3" i="3"/>
  <c r="K19" i="8" l="1"/>
  <c r="L20" i="8" s="1"/>
  <c r="L9" i="8"/>
  <c r="L19" i="8" s="1"/>
  <c r="I23" i="27"/>
  <c r="J23" i="27" s="1"/>
  <c r="G23" i="27"/>
  <c r="H23" i="27"/>
  <c r="I20" i="8"/>
  <c r="H20" i="8"/>
  <c r="J19" i="8"/>
  <c r="K20" i="8" s="1"/>
  <c r="I22" i="27"/>
  <c r="K23"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A29" authorId="0" shapeId="0" xr:uid="{00000000-0006-0000-0200-000001000000}">
      <text>
        <r>
          <rPr>
            <b/>
            <sz val="8"/>
            <color indexed="81"/>
            <rFont val="Tahoma"/>
            <family val="2"/>
          </rPr>
          <t>Clave de desprotección:  pgai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C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C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C00-000003000000}">
      <text>
        <r>
          <rPr>
            <sz val="8"/>
            <color indexed="81"/>
            <rFont val="Tahoma"/>
            <family val="2"/>
          </rPr>
          <t>Se debe colocar el valor máximo que se presente de entre todos los meses.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D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D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D00-000003000000}">
      <text>
        <r>
          <rPr>
            <sz val="8"/>
            <color indexed="81"/>
            <rFont val="Tahoma"/>
            <family val="2"/>
          </rPr>
          <t>Se debe colocar el valor máximo que se presente de entre todos los meses.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4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4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400-000003000000}">
      <text>
        <r>
          <rPr>
            <sz val="8"/>
            <color indexed="81"/>
            <rFont val="Tahoma"/>
            <family val="2"/>
          </rPr>
          <t>Se debe colocar el valor máximo que se presente de entre todos los meses.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5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5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500-000003000000}">
      <text>
        <r>
          <rPr>
            <sz val="8"/>
            <color indexed="81"/>
            <rFont val="Tahoma"/>
            <family val="2"/>
          </rPr>
          <t>Se debe colocar el valor máximo que se presente de entre todos los meses.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6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6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600-000003000000}">
      <text>
        <r>
          <rPr>
            <sz val="8"/>
            <color indexed="81"/>
            <rFont val="Tahoma"/>
            <family val="2"/>
          </rPr>
          <t>Se debe colocar el valor máximo que se presente de entre todos los meses.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7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7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700-000003000000}">
      <text>
        <r>
          <rPr>
            <sz val="8"/>
            <color indexed="81"/>
            <rFont val="Tahoma"/>
            <family val="2"/>
          </rPr>
          <t>Se debe colocar el valor máximo que se presente de entre todos los meses.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8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8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800-000003000000}">
      <text>
        <r>
          <rPr>
            <sz val="8"/>
            <color indexed="81"/>
            <rFont val="Tahoma"/>
            <family val="2"/>
          </rPr>
          <t>Se debe colocar el valor máximo que se presente de entre todos los meses.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9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9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900-000003000000}">
      <text>
        <r>
          <rPr>
            <sz val="8"/>
            <color indexed="81"/>
            <rFont val="Tahoma"/>
            <family val="2"/>
          </rPr>
          <t>Se debe colocar el valor máximo que se presente de entre todos los meses.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A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A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A00-000003000000}">
      <text>
        <r>
          <rPr>
            <sz val="8"/>
            <color indexed="81"/>
            <rFont val="Tahoma"/>
            <family val="2"/>
          </rPr>
          <t>Se debe colocar el valor máximo que se presente de entre todos los meses.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ssolera</author>
  </authors>
  <commentList>
    <comment ref="B12" authorId="0" shapeId="0" xr:uid="{00000000-0006-0000-0B00-000001000000}">
      <text>
        <r>
          <rPr>
            <sz val="9"/>
            <color indexed="81"/>
            <rFont val="Tahoma"/>
            <family val="2"/>
          </rPr>
          <t>En estas celdas, se debe colocar el dato total del consumo de energía.  Si el edificio tiene diferentes medidores, se debe de sumar el consumo de energía de las facturaciones que se tengan y colocarla en la celda del mes que corresponda.</t>
        </r>
      </text>
    </comment>
    <comment ref="C12" authorId="0" shapeId="0" xr:uid="{00000000-0006-0000-0B00-000002000000}">
      <text>
        <r>
          <rPr>
            <sz val="9"/>
            <color indexed="81"/>
            <rFont val="Tahoma"/>
            <family val="2"/>
          </rPr>
          <t>En estas celdas se debe colocar el valor  de demanda máxima.  Si el edificio tiene más de un medidor, se debe tomar el valor máximo de las demandas de las facturaciones existentes y colocarla en la celda del mes que corresponda.</t>
        </r>
      </text>
    </comment>
    <comment ref="C26" authorId="0" shapeId="0" xr:uid="{00000000-0006-0000-0B00-000003000000}">
      <text>
        <r>
          <rPr>
            <sz val="8"/>
            <color indexed="81"/>
            <rFont val="Tahoma"/>
            <family val="2"/>
          </rPr>
          <t>Se debe colocar el valor máximo que se presente de entre todos los meses.</t>
        </r>
      </text>
    </comment>
  </commentList>
</comments>
</file>

<file path=xl/sharedStrings.xml><?xml version="1.0" encoding="utf-8"?>
<sst xmlns="http://schemas.openxmlformats.org/spreadsheetml/2006/main" count="590" uniqueCount="145">
  <si>
    <t>Mes</t>
  </si>
  <si>
    <t xml:space="preserve">Enero </t>
  </si>
  <si>
    <t>Febrero</t>
  </si>
  <si>
    <t>Marzo</t>
  </si>
  <si>
    <t>Abril</t>
  </si>
  <si>
    <t>Mayo</t>
  </si>
  <si>
    <t>Junio</t>
  </si>
  <si>
    <t>Julio</t>
  </si>
  <si>
    <t xml:space="preserve">Agosto </t>
  </si>
  <si>
    <t>Septiembre</t>
  </si>
  <si>
    <t>Octubre</t>
  </si>
  <si>
    <t>Noviembre</t>
  </si>
  <si>
    <t>Diciembre</t>
  </si>
  <si>
    <t>NOMBRE DEL EDIFICIO/DEPENDENCIA:</t>
  </si>
  <si>
    <t>INSTITUCION:</t>
  </si>
  <si>
    <t>FECHA DE ACTUALIZACIÓN:</t>
  </si>
  <si>
    <t>Edificio/ Dependencia</t>
  </si>
  <si>
    <t>Indicadores</t>
  </si>
  <si>
    <t>#</t>
  </si>
  <si>
    <t>Enero</t>
  </si>
  <si>
    <t>Agosto</t>
  </si>
  <si>
    <t>Energía    (kWh)</t>
  </si>
  <si>
    <t>Total</t>
  </si>
  <si>
    <t>PROMEDIO</t>
  </si>
  <si>
    <t>Demanda máxima       (kW)</t>
  </si>
  <si>
    <t>Demanda máxima   (kW)</t>
  </si>
  <si>
    <t>Promedio</t>
  </si>
  <si>
    <t>Responsable institucional:</t>
  </si>
  <si>
    <t>Dependencia:</t>
  </si>
  <si>
    <t>Responsable de registro:</t>
  </si>
  <si>
    <t>Teléfono:</t>
  </si>
  <si>
    <t>NÚMERO DE MEDIDORES:</t>
  </si>
  <si>
    <t>Área fisica (m2)</t>
  </si>
  <si>
    <t>Correo electrónico:</t>
  </si>
  <si>
    <t>Fuente de información:</t>
  </si>
  <si>
    <t>Detalle</t>
  </si>
  <si>
    <t>Unidad</t>
  </si>
  <si>
    <t>ENCARGADO DE REGISTRO:</t>
  </si>
  <si>
    <t>AÑO</t>
  </si>
  <si>
    <t>GRÁFICO CONTROL DE CONSUMO DE ENERGÍA ELÉCTRICA</t>
  </si>
  <si>
    <t>Año</t>
  </si>
  <si>
    <t>HISTÓRICO DE CONSUMO DE ENERGÍA ELÉCTRICA INSTITUCIONAL</t>
  </si>
  <si>
    <t>CONSUMO DE ENERGÍA ELÉCTRICA INSTITUCIONAL</t>
  </si>
  <si>
    <t>GRÁFICO DE CONSUMO DE ENERGÍA ELÉCTRICA INSTITUCIONAL</t>
  </si>
  <si>
    <t>Consideraciones importantes</t>
  </si>
  <si>
    <t>Factor de emisión</t>
  </si>
  <si>
    <t>Período del reporte:</t>
  </si>
  <si>
    <t>Importe             (¢)</t>
  </si>
  <si>
    <t>Toneladas de dióxido de carbono equivalente (tCO2e)</t>
  </si>
  <si>
    <t>20..</t>
  </si>
  <si>
    <t>Energía     (kWh)</t>
  </si>
  <si>
    <t>Consumo de energía eléctrica por  empleado (kWh /Nº empleados)</t>
  </si>
  <si>
    <t>Consumo de energía eléctrica por área física        (kWh/ m2)</t>
  </si>
  <si>
    <t>Consumo de energía eléctrica por área física       (kWh/ m2)</t>
  </si>
  <si>
    <t>Consumo de energía eléctrica por empleado        (kWh /Nº empleados)</t>
  </si>
  <si>
    <t>PERÍODO DEL REPORTE:</t>
  </si>
  <si>
    <t>Hojas contenidas en el archivo</t>
  </si>
  <si>
    <t>Instrucciones</t>
  </si>
  <si>
    <t>Datos Generales</t>
  </si>
  <si>
    <t>Factor de Emisión</t>
  </si>
  <si>
    <t>Edificio 1</t>
  </si>
  <si>
    <t>Edificio 2</t>
  </si>
  <si>
    <t>Edificio 3</t>
  </si>
  <si>
    <t>Edificio 4</t>
  </si>
  <si>
    <t>Edificio 5</t>
  </si>
  <si>
    <t>Edificio 6</t>
  </si>
  <si>
    <t>Edificio 7</t>
  </si>
  <si>
    <t>Edificio 8</t>
  </si>
  <si>
    <t>Edificio 9</t>
  </si>
  <si>
    <t>Edificio 10</t>
  </si>
  <si>
    <t>Consumo por edificio</t>
  </si>
  <si>
    <t>Consumo institucional</t>
  </si>
  <si>
    <t>Histórico</t>
  </si>
  <si>
    <t xml:space="preserve">Intrucciones para completar la hoja de registro </t>
  </si>
  <si>
    <t>"GE-Energía Eléctrica-Controles de consumo e indicadores"</t>
  </si>
  <si>
    <t>Número de empleados</t>
  </si>
  <si>
    <t>Estimado usuario, la información contenida en este archivo tiene como propósito orientarlo sobre la forma de completar cada una de las hojas creadas, por favor lea la información.</t>
  </si>
  <si>
    <t>Estudie la hoja de "Datos e indicadores", en ella encontrará información de las hojas metodológicas de los datos estadísticos e indicadores solicitados, de igual forma encontrará definiciones y las fórmulas aplicadas, con mayor detalle.</t>
  </si>
  <si>
    <t xml:space="preserve">Cuando las hojas están protegidas, el cursor solo se mueve sobre las celdas desbloqueadas y solo en ellas se puede escribir. </t>
  </si>
  <si>
    <t>De las siguientes hojas, se debe completar la información solicitada:</t>
  </si>
  <si>
    <t>Hoja(s)</t>
  </si>
  <si>
    <t>Datos solicitados</t>
  </si>
  <si>
    <t>Datos generales</t>
  </si>
  <si>
    <t>Todos los datos solicitados</t>
  </si>
  <si>
    <t>5-14</t>
  </si>
  <si>
    <t>Edificio 1 al Edificio 10</t>
  </si>
  <si>
    <t>En las siguientes hojas, existen celdas con información y fórmulas ya establecidas para el cálculo de los indicadores, de datos totales y promedios, por lo que las celdas está bloqueadas:</t>
  </si>
  <si>
    <t>Ubicación de las fórmulas establecidas</t>
  </si>
  <si>
    <t>Toda la hoja contiene fórmulas establecidas.  Solo la celda de "Período reportado" no se encuentra protegida, por lo que se debe completar</t>
  </si>
  <si>
    <t>La mayoría de hojas de este archivo están protegidas, pues existen vínculos entre celdas de diferentes hojas.  Por ejemplo:</t>
  </si>
  <si>
    <t>En la hoja "Datos generales", la celda correspondiente a "Institución" se encuentra vinculada varias celdas de diferentes hojas, esto se hace con el fin de no digitar repetidamente el nombre de la institución, por ello, las celdas de estos datos se encuentran protegidas, para que no se sobreescriba en ellas.</t>
  </si>
  <si>
    <t>La hoja de "Factores de emisión" se encuentra protegida con una contraseña, pues contiene información que está vinculada en varias hojas del archivo, con el fin de realizar los cálculos requeridos.  Para desactivar la protección, se debe colocar el cursor del mouse sobre la pestaña del nombre de la hoja, se oprime la tecla derecha del mouse, de la lista que se despliega busque la opción "Desproteger hoja" y seleccionelo.  La contraseña de desactivación o viceversa es:  pgai (todo en minúscula)</t>
  </si>
  <si>
    <t>Para desactivar la opción de protección, el cursor del mouse se debe colocar sobre la pestaña con el nombre de la hoja, se oprime la tecla derecha del mouse, de la lista que se despliega busque la opción "Desproteger hoja" y seleccionelo.</t>
  </si>
  <si>
    <t>Datos estadísticos mensuales de energía, demanda, importe, cantidad de empleados y área física.</t>
  </si>
  <si>
    <t>Todos los datos requeridos por la hoja.  Esta hoja se debe arrastrar la información de años anteriores.</t>
  </si>
  <si>
    <t>Columna de los indicadores consumo de energía eléctrica por empleado, consumo de energía eléctrica por área física  y toneladas de dióxido de carbono equivalentes.  Últimas dos filas de cada tabla, contiene fórmula de suma y promedio.</t>
  </si>
  <si>
    <t>Cantidad de empleados    (N° empleados)</t>
  </si>
  <si>
    <t>CONTROL DE CONSUMO DE ENERGÍA ELÉCTRICA DEL EDIFICIO</t>
  </si>
  <si>
    <t>-</t>
  </si>
  <si>
    <t>Datos y otros</t>
  </si>
  <si>
    <t>Estimado usuario, a continuación se brinda en detalle la información sobre datos estadísticos e indicadores aplicados en las hojas "Edificio #", de igual forma se brinda información sobre datos de conversión de unidades.</t>
  </si>
  <si>
    <t>Hojas metodológicas</t>
  </si>
  <si>
    <t>Para mayor información acceda la siguiente página web:</t>
  </si>
  <si>
    <t>http://www.digeca.go.cr/ambientalizacion/herramientasPGA.html</t>
  </si>
  <si>
    <t xml:space="preserve">Las hojas metodológicas son documentos que brindan detalles sobre definiciones, metologías de cálculo y de las hojas requeridas de completar para la obtención del total de energía eléctrica consumida en la Institución.   Para este tema se han generado las siguientes hojas metodológicas: </t>
  </si>
  <si>
    <t>Energía eléctrica, demanda, importe, cantidad de empleados y área física</t>
  </si>
  <si>
    <t>Consumo de energía eléctrica por empleado</t>
  </si>
  <si>
    <t>Consumo de energía eléctrica por área física</t>
  </si>
  <si>
    <t>Hoja metodológica de indicadores:</t>
  </si>
  <si>
    <t>Hoja metodológica de datos estadísticos requeridos:</t>
  </si>
  <si>
    <t>kgCO2e / kWh</t>
  </si>
  <si>
    <t>Kilogramos de dióxido de carbono equivalente          
(kg CO2e)</t>
  </si>
  <si>
    <t>Kilogramos de dióxido de carbono equivalente 
(kg CO2e)</t>
  </si>
  <si>
    <t>TOTAL</t>
  </si>
  <si>
    <t>Kilogramos de dióxido de carbono equivalente por empleado
(kg CO2e/empleado)</t>
  </si>
  <si>
    <t>Consumo de energía eléctrica por empleado al mes  (kWh/empleado/mes)</t>
  </si>
  <si>
    <t>Consumo de energía eléctrica por área física  por mes  (kWh/m2/mes)</t>
  </si>
  <si>
    <t>Kilogramos de dióxido de carbono equivalente por mes
(kg CO2e/mes)</t>
  </si>
  <si>
    <t>Kilogramos de dióxido de carbono equivalente por empleado al mes
(kg CO2e/empleado/mes)</t>
  </si>
  <si>
    <t>CONSUMO DE ENERGÍA ELÉCTRICA POR EDIFICIO</t>
  </si>
  <si>
    <t xml:space="preserve">GRÁFICOS DE CONSUMO DE ENERGÍA ELÉCTRICA </t>
  </si>
  <si>
    <t>Consumo de Energía  (kWh/mes)</t>
  </si>
  <si>
    <t>Demanda máxima (kW)</t>
  </si>
  <si>
    <t>Importe (¢/mes)</t>
  </si>
  <si>
    <t>Toneladas de dióxido de carbono equivalente          
(Ton CO2e)</t>
  </si>
  <si>
    <t>Toneladas de dióxido de carbono equivalente (Ton CO2e)</t>
  </si>
  <si>
    <t>Toneladas de dióxido de carbono equivalente por empleado al mes (Ton CO2e/empleado/mes)</t>
  </si>
  <si>
    <t>Sitio web:</t>
  </si>
  <si>
    <t>http://cglobal.imn.ac.cr/sites/default/files/documentos/factoresemision-gei-2014_1.pdfde Gest</t>
  </si>
  <si>
    <t>Año de referencia del factor:</t>
  </si>
  <si>
    <t>Uso de electricidad</t>
  </si>
  <si>
    <t>Instito Meteorológico Nacional (2015)</t>
  </si>
  <si>
    <t>Año 2014</t>
  </si>
  <si>
    <t>Total de medidores: 1</t>
  </si>
  <si>
    <t>Total de edificios: 1</t>
  </si>
  <si>
    <t xml:space="preserve">Institución: </t>
  </si>
  <si>
    <t>Imprenta Nacional</t>
  </si>
  <si>
    <t>Lic. Carlos Rodriguez Perez</t>
  </si>
  <si>
    <t>Director General</t>
  </si>
  <si>
    <t>Yennory Carrillo</t>
  </si>
  <si>
    <t>Planificación</t>
  </si>
  <si>
    <t>2296-9570 ext. 148</t>
  </si>
  <si>
    <t>ycarrillo@imprenta.go.cr</t>
  </si>
  <si>
    <t>II semestre 2015</t>
  </si>
  <si>
    <t>II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</si>
</sst>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00"/>
    <numFmt numFmtId="165" formatCode="_(* #,##0.000_);_(* \(#,##0.000\);_(* &quot;-&quot;??_);_(@_)"/>
    <numFmt numFmtId="166" formatCode="&quot;₡&quot;#,##0"/>
    <numFmt numFmtId="167" formatCode="0.000"/>
    <numFmt numFmtId="168" formatCode="0.0000"/>
  </numFmts>
  <fonts count="25" x14ac:knownFonts="1">
    <font>
      <sz val="11"/>
      <color theme="1"/>
      <name val="Calibri"/>
      <family val="2"/>
      <scheme val="minor"/>
    </font>
    <font>
      <b/>
      <sz val="8"/>
      <color indexed="81"/>
      <name val="Tahoma"/>
      <family val="2"/>
    </font>
    <font>
      <b/>
      <sz val="11"/>
      <color theme="1"/>
      <name val="Calibri"/>
      <family val="2"/>
      <scheme val="minor"/>
    </font>
    <font>
      <sz val="16"/>
      <color theme="1"/>
      <name val="Calibri"/>
      <family val="2"/>
      <scheme val="minor"/>
    </font>
    <font>
      <b/>
      <sz val="18"/>
      <color theme="1"/>
      <name val="Calibri"/>
      <family val="2"/>
      <scheme val="minor"/>
    </font>
    <font>
      <sz val="18"/>
      <color theme="1"/>
      <name val="Calibri"/>
      <family val="2"/>
      <scheme val="minor"/>
    </font>
    <font>
      <b/>
      <sz val="14"/>
      <color theme="1"/>
      <name val="Calibri"/>
      <family val="2"/>
      <scheme val="minor"/>
    </font>
    <font>
      <sz val="14"/>
      <color theme="1"/>
      <name val="Calibri"/>
      <family val="2"/>
      <scheme val="minor"/>
    </font>
    <font>
      <sz val="11"/>
      <color rgb="FF000000"/>
      <name val="Calibri"/>
      <family val="2"/>
      <scheme val="minor"/>
    </font>
    <font>
      <b/>
      <sz val="11"/>
      <color rgb="FF000000"/>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4"/>
      <name val="Calibri"/>
      <family val="2"/>
      <scheme val="minor"/>
    </font>
    <font>
      <b/>
      <u/>
      <sz val="12"/>
      <color theme="1"/>
      <name val="Calibri"/>
      <family val="2"/>
      <scheme val="minor"/>
    </font>
    <font>
      <sz val="9"/>
      <color indexed="81"/>
      <name val="Tahoma"/>
      <family val="2"/>
    </font>
    <font>
      <sz val="8"/>
      <color indexed="81"/>
      <name val="Tahoma"/>
      <family val="2"/>
    </font>
    <font>
      <sz val="11"/>
      <color theme="1"/>
      <name val="Calibri"/>
      <family val="2"/>
      <scheme val="minor"/>
    </font>
    <font>
      <sz val="11"/>
      <name val="Calibri"/>
      <family val="2"/>
      <scheme val="minor"/>
    </font>
    <font>
      <b/>
      <sz val="11"/>
      <name val="Calibri"/>
      <family val="2"/>
      <scheme val="minor"/>
    </font>
    <font>
      <b/>
      <sz val="20"/>
      <color theme="1"/>
      <name val="Calibri"/>
      <family val="2"/>
      <scheme val="minor"/>
    </font>
    <font>
      <b/>
      <sz val="14"/>
      <color theme="0"/>
      <name val="Calibri"/>
      <family val="2"/>
      <scheme val="minor"/>
    </font>
    <font>
      <sz val="14"/>
      <name val="Calibri"/>
      <family val="2"/>
      <scheme val="minor"/>
    </font>
    <font>
      <u/>
      <sz val="11"/>
      <color theme="10"/>
      <name val="Calibri"/>
      <family val="2"/>
    </font>
    <font>
      <sz val="10"/>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indexed="65"/>
        <bgColor theme="0"/>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79998168889431442"/>
        <bgColor theme="0"/>
      </patternFill>
    </fill>
    <fill>
      <patternFill patternType="solid">
        <fgColor theme="3" tint="0.59999389629810485"/>
        <bgColor indexed="64"/>
      </patternFill>
    </fill>
    <fill>
      <patternFill patternType="solid">
        <fgColor theme="3" tint="0.59999389629810485"/>
        <bgColor theme="0"/>
      </patternFill>
    </fill>
    <fill>
      <patternFill patternType="solid">
        <fgColor theme="0"/>
        <bgColor theme="0"/>
      </patternFill>
    </fill>
    <fill>
      <patternFill patternType="solid">
        <fgColor theme="4" tint="-0.249977111117893"/>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43" fontId="17" fillId="0" borderId="0" applyFont="0" applyFill="0" applyBorder="0" applyAlignment="0" applyProtection="0"/>
    <xf numFmtId="0" fontId="23" fillId="0" borderId="0" applyNumberFormat="0" applyFill="0" applyBorder="0" applyAlignment="0" applyProtection="0">
      <alignment vertical="top"/>
      <protection locked="0"/>
    </xf>
  </cellStyleXfs>
  <cellXfs count="165">
    <xf numFmtId="0" fontId="0" fillId="0" borderId="0" xfId="0"/>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xf>
    <xf numFmtId="0" fontId="0" fillId="2" borderId="0" xfId="0" applyFill="1" applyAlignment="1">
      <alignment vertical="center" wrapText="1"/>
    </xf>
    <xf numFmtId="0" fontId="4" fillId="2" borderId="0" xfId="0" applyFont="1" applyFill="1" applyAlignment="1">
      <alignment vertical="center" wrapText="1"/>
    </xf>
    <xf numFmtId="0" fontId="0" fillId="2" borderId="0" xfId="0" applyFont="1" applyFill="1" applyProtection="1"/>
    <xf numFmtId="0" fontId="0" fillId="2" borderId="0" xfId="0" applyFont="1" applyFill="1" applyBorder="1" applyProtection="1"/>
    <xf numFmtId="0" fontId="0" fillId="2" borderId="0" xfId="0" applyFont="1" applyFill="1" applyAlignment="1" applyProtection="1">
      <alignment horizontal="center"/>
    </xf>
    <xf numFmtId="0" fontId="2" fillId="5" borderId="1" xfId="0" applyFont="1" applyFill="1" applyBorder="1" applyAlignment="1" applyProtection="1">
      <alignment horizontal="center"/>
    </xf>
    <xf numFmtId="0" fontId="0" fillId="2" borderId="0" xfId="0" applyFont="1" applyFill="1" applyBorder="1" applyAlignment="1" applyProtection="1">
      <alignment horizontal="center"/>
    </xf>
    <xf numFmtId="0" fontId="0" fillId="5" borderId="0" xfId="0" applyFont="1" applyFill="1" applyProtection="1"/>
    <xf numFmtId="0" fontId="2" fillId="5" borderId="0" xfId="0" applyFont="1" applyFill="1" applyAlignment="1" applyProtection="1">
      <alignment horizontal="right"/>
    </xf>
    <xf numFmtId="0" fontId="0" fillId="2" borderId="1"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3" borderId="0" xfId="0" applyFont="1" applyFill="1" applyAlignment="1" applyProtection="1"/>
    <xf numFmtId="0" fontId="0" fillId="3" borderId="0" xfId="0" applyFont="1" applyFill="1" applyProtection="1"/>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xf>
    <xf numFmtId="2" fontId="8" fillId="3" borderId="1" xfId="0" applyNumberFormat="1" applyFont="1" applyFill="1" applyBorder="1" applyAlignment="1" applyProtection="1">
      <alignment horizontal="center" vertical="center" wrapText="1"/>
    </xf>
    <xf numFmtId="2" fontId="9" fillId="6" borderId="1" xfId="0" applyNumberFormat="1" applyFont="1" applyFill="1" applyBorder="1" applyAlignment="1" applyProtection="1">
      <alignment horizontal="center" vertical="center" wrapText="1"/>
    </xf>
    <xf numFmtId="0" fontId="0" fillId="3" borderId="0" xfId="0" applyFont="1" applyFill="1" applyAlignment="1" applyProtection="1">
      <alignment vertical="center" wrapText="1"/>
    </xf>
    <xf numFmtId="0" fontId="2" fillId="3" borderId="0" xfId="0" applyFont="1" applyFill="1" applyAlignment="1" applyProtection="1">
      <alignment horizontal="left" vertical="center" wrapText="1"/>
    </xf>
    <xf numFmtId="0" fontId="0" fillId="3" borderId="0" xfId="0" applyFont="1" applyFill="1" applyAlignment="1" applyProtection="1">
      <alignment horizontal="left" vertical="center" wrapText="1"/>
    </xf>
    <xf numFmtId="0" fontId="0" fillId="3" borderId="0" xfId="0" applyFill="1" applyAlignment="1" applyProtection="1">
      <alignment vertical="center" wrapText="1"/>
    </xf>
    <xf numFmtId="0" fontId="0" fillId="2" borderId="1" xfId="0" applyFill="1" applyBorder="1" applyAlignment="1" applyProtection="1">
      <alignment horizontal="left" vertical="center" wrapText="1"/>
    </xf>
    <xf numFmtId="0" fontId="11" fillId="9" borderId="7" xfId="0" applyFont="1" applyFill="1" applyBorder="1" applyAlignment="1" applyProtection="1">
      <alignment vertical="center" wrapText="1"/>
    </xf>
    <xf numFmtId="0" fontId="10" fillId="9" borderId="0" xfId="0" applyFont="1" applyFill="1" applyAlignment="1" applyProtection="1">
      <alignment vertical="center" wrapText="1"/>
    </xf>
    <xf numFmtId="0" fontId="2" fillId="9" borderId="4" xfId="0" applyFont="1" applyFill="1" applyBorder="1" applyAlignment="1" applyProtection="1">
      <alignment vertical="center" wrapText="1"/>
      <protection locked="0"/>
    </xf>
    <xf numFmtId="0" fontId="0" fillId="2" borderId="1" xfId="0" applyFill="1" applyBorder="1" applyAlignment="1">
      <alignment vertical="center" wrapText="1"/>
    </xf>
    <xf numFmtId="0" fontId="2" fillId="4" borderId="1" xfId="0" applyFont="1" applyFill="1" applyBorder="1" applyAlignment="1" applyProtection="1">
      <alignment horizontal="center" vertical="center" wrapText="1"/>
    </xf>
    <xf numFmtId="0" fontId="0" fillId="2" borderId="0" xfId="0" applyFill="1"/>
    <xf numFmtId="0" fontId="11" fillId="2" borderId="0" xfId="0" applyFont="1" applyFill="1" applyAlignment="1">
      <alignment vertical="center" wrapText="1"/>
    </xf>
    <xf numFmtId="165" fontId="2" fillId="4" borderId="1" xfId="1" applyNumberFormat="1" applyFont="1" applyFill="1" applyBorder="1" applyAlignment="1" applyProtection="1">
      <alignment horizontal="center" vertical="center" wrapText="1"/>
    </xf>
    <xf numFmtId="165" fontId="2" fillId="4" borderId="1" xfId="1" applyNumberFormat="1" applyFont="1" applyFill="1" applyBorder="1" applyAlignment="1" applyProtection="1">
      <alignment horizontal="center"/>
    </xf>
    <xf numFmtId="2" fontId="18" fillId="3" borderId="1" xfId="0" applyNumberFormat="1" applyFont="1" applyFill="1" applyBorder="1" applyAlignment="1" applyProtection="1">
      <alignment horizontal="center" vertical="center" wrapText="1"/>
    </xf>
    <xf numFmtId="2" fontId="19" fillId="6" borderId="1" xfId="0" applyNumberFormat="1" applyFont="1" applyFill="1" applyBorder="1" applyAlignment="1" applyProtection="1">
      <alignment horizontal="center" vertical="center" wrapText="1"/>
    </xf>
    <xf numFmtId="0" fontId="11" fillId="2" borderId="0" xfId="0" applyFont="1" applyFill="1" applyAlignment="1">
      <alignment horizontal="left" vertical="center" wrapText="1"/>
    </xf>
    <xf numFmtId="0" fontId="21" fillId="10" borderId="12" xfId="0" applyFont="1" applyFill="1" applyBorder="1" applyAlignment="1">
      <alignment vertical="center" wrapText="1"/>
    </xf>
    <xf numFmtId="0" fontId="0" fillId="2" borderId="0" xfId="0" applyFill="1" applyAlignment="1">
      <alignment horizontal="left" vertical="center" wrapText="1"/>
    </xf>
    <xf numFmtId="0" fontId="21" fillId="10" borderId="15" xfId="0" applyFont="1" applyFill="1" applyBorder="1" applyAlignment="1">
      <alignment vertical="center" wrapText="1"/>
    </xf>
    <xf numFmtId="2" fontId="0" fillId="2" borderId="1" xfId="0" applyNumberFormat="1" applyFill="1" applyBorder="1" applyAlignment="1" applyProtection="1">
      <alignment horizontal="center" vertical="center" wrapText="1"/>
    </xf>
    <xf numFmtId="43" fontId="2" fillId="4" borderId="1" xfId="1" applyNumberFormat="1" applyFont="1" applyFill="1" applyBorder="1" applyAlignment="1" applyProtection="1">
      <alignment horizontal="center" vertical="center" wrapText="1"/>
    </xf>
    <xf numFmtId="166" fontId="18" fillId="3" borderId="1" xfId="0" applyNumberFormat="1" applyFont="1" applyFill="1" applyBorder="1" applyAlignment="1" applyProtection="1">
      <alignment horizontal="center" vertical="center" wrapText="1"/>
    </xf>
    <xf numFmtId="166" fontId="19" fillId="6" borderId="1" xfId="0" applyNumberFormat="1" applyFont="1" applyFill="1" applyBorder="1" applyAlignment="1" applyProtection="1">
      <alignment horizontal="center" vertical="center" wrapText="1"/>
    </xf>
    <xf numFmtId="166" fontId="0" fillId="2" borderId="1" xfId="0" applyNumberFormat="1" applyFill="1" applyBorder="1" applyAlignment="1" applyProtection="1">
      <alignment horizontal="center" vertical="center" wrapText="1"/>
      <protection locked="0"/>
    </xf>
    <xf numFmtId="166" fontId="2" fillId="4" borderId="1" xfId="1" applyNumberFormat="1" applyFont="1" applyFill="1" applyBorder="1" applyAlignment="1" applyProtection="1">
      <alignment horizontal="center" vertical="center" wrapText="1"/>
    </xf>
    <xf numFmtId="166" fontId="8" fillId="3" borderId="1" xfId="0" applyNumberFormat="1" applyFont="1" applyFill="1" applyBorder="1" applyAlignment="1" applyProtection="1">
      <alignment horizontal="center" vertical="center" wrapText="1"/>
    </xf>
    <xf numFmtId="166" fontId="9" fillId="6" borderId="1" xfId="0" applyNumberFormat="1" applyFont="1" applyFill="1" applyBorder="1" applyAlignment="1" applyProtection="1">
      <alignment horizontal="center" vertical="center" wrapText="1"/>
    </xf>
    <xf numFmtId="37" fontId="2" fillId="4" borderId="1" xfId="1" applyNumberFormat="1" applyFont="1" applyFill="1" applyBorder="1" applyAlignment="1" applyProtection="1">
      <alignment horizontal="center" vertical="center" wrapText="1"/>
    </xf>
    <xf numFmtId="1" fontId="8" fillId="3" borderId="1" xfId="0" applyNumberFormat="1" applyFont="1" applyFill="1" applyBorder="1" applyAlignment="1" applyProtection="1">
      <alignment horizontal="center" vertical="center" wrapText="1"/>
    </xf>
    <xf numFmtId="2" fontId="2" fillId="4" borderId="1" xfId="1" applyNumberFormat="1" applyFont="1" applyFill="1" applyBorder="1" applyAlignment="1" applyProtection="1">
      <alignment horizontal="center"/>
    </xf>
    <xf numFmtId="2" fontId="2" fillId="4" borderId="1" xfId="1" applyNumberFormat="1" applyFont="1" applyFill="1" applyBorder="1" applyAlignment="1" applyProtection="1">
      <alignment horizontal="center" vertical="center" wrapText="1"/>
    </xf>
    <xf numFmtId="0" fontId="4" fillId="2" borderId="0" xfId="0" applyFont="1" applyFill="1" applyAlignment="1">
      <alignment horizontal="center" vertical="center" wrapText="1"/>
    </xf>
    <xf numFmtId="0" fontId="7" fillId="2" borderId="0" xfId="0" applyFont="1" applyFill="1" applyAlignment="1">
      <alignment horizontal="left" vertical="center" wrapText="1"/>
    </xf>
    <xf numFmtId="0" fontId="0" fillId="2" borderId="4" xfId="0" applyFill="1" applyBorder="1" applyAlignment="1" applyProtection="1">
      <alignment horizontal="left"/>
      <protection locked="0"/>
    </xf>
    <xf numFmtId="0" fontId="6" fillId="2" borderId="0" xfId="0" applyFont="1" applyFill="1" applyAlignment="1" applyProtection="1">
      <alignment horizontal="center" vertical="top"/>
    </xf>
    <xf numFmtId="0" fontId="9" fillId="6"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10" fillId="9" borderId="0" xfId="0" applyFont="1" applyFill="1" applyAlignment="1" applyProtection="1">
      <alignment horizontal="left"/>
    </xf>
    <xf numFmtId="0" fontId="4" fillId="2" borderId="0" xfId="0" applyFont="1" applyFill="1" applyAlignment="1" applyProtection="1"/>
    <xf numFmtId="0" fontId="11" fillId="2" borderId="0" xfId="0" applyFont="1" applyFill="1" applyProtection="1"/>
    <xf numFmtId="0" fontId="10" fillId="2" borderId="0" xfId="0" applyFont="1" applyFill="1" applyAlignment="1" applyProtection="1">
      <alignment horizontal="center"/>
    </xf>
    <xf numFmtId="0" fontId="10" fillId="2" borderId="0" xfId="0" applyFont="1" applyFill="1" applyAlignment="1" applyProtection="1">
      <alignment vertical="top" wrapText="1"/>
    </xf>
    <xf numFmtId="0" fontId="10" fillId="2" borderId="0" xfId="0" applyFont="1" applyFill="1" applyAlignment="1" applyProtection="1">
      <alignment horizontal="left" vertical="top" wrapText="1"/>
    </xf>
    <xf numFmtId="0" fontId="14" fillId="2" borderId="0" xfId="0" applyFont="1" applyFill="1" applyProtection="1"/>
    <xf numFmtId="0" fontId="11" fillId="2" borderId="0" xfId="0" applyFont="1" applyFill="1" applyAlignment="1" applyProtection="1">
      <alignment horizontal="center" vertical="top" wrapText="1"/>
    </xf>
    <xf numFmtId="0" fontId="11" fillId="2" borderId="0" xfId="0" applyFont="1" applyFill="1" applyAlignment="1" applyProtection="1">
      <alignment horizontal="left" vertical="center"/>
    </xf>
    <xf numFmtId="0" fontId="11" fillId="2" borderId="0" xfId="0" applyFont="1" applyFill="1" applyAlignment="1" applyProtection="1">
      <alignment horizontal="center" vertical="top"/>
    </xf>
    <xf numFmtId="0" fontId="11" fillId="2" borderId="0" xfId="0" applyFont="1" applyFill="1" applyAlignment="1" applyProtection="1">
      <alignment vertical="top"/>
    </xf>
    <xf numFmtId="0" fontId="11" fillId="2" borderId="0" xfId="0" applyFont="1" applyFill="1" applyAlignment="1" applyProtection="1">
      <alignment horizontal="left" vertical="top"/>
    </xf>
    <xf numFmtId="0" fontId="11" fillId="2" borderId="1" xfId="0"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xf>
    <xf numFmtId="0" fontId="11" fillId="2" borderId="0" xfId="0" applyFont="1" applyFill="1" applyAlignment="1" applyProtection="1">
      <alignment vertical="top" wrapText="1"/>
    </xf>
    <xf numFmtId="164" fontId="11" fillId="2" borderId="0" xfId="0" applyNumberFormat="1" applyFont="1" applyFill="1" applyAlignment="1" applyProtection="1">
      <alignment vertical="top" wrapText="1"/>
    </xf>
    <xf numFmtId="0" fontId="0" fillId="0" borderId="0" xfId="0" applyAlignment="1" applyProtection="1">
      <alignment vertical="center" wrapText="1"/>
    </xf>
    <xf numFmtId="0" fontId="0" fillId="2" borderId="0" xfId="0" applyFill="1" applyAlignment="1" applyProtection="1">
      <alignment vertical="center" wrapText="1"/>
    </xf>
    <xf numFmtId="0" fontId="3" fillId="2" borderId="0" xfId="0" applyFont="1" applyFill="1" applyAlignment="1" applyProtection="1">
      <alignment vertical="center" wrapText="1"/>
    </xf>
    <xf numFmtId="0" fontId="4" fillId="2" borderId="0" xfId="0" applyFont="1" applyFill="1" applyAlignment="1" applyProtection="1">
      <alignment vertical="center" wrapText="1"/>
    </xf>
    <xf numFmtId="0" fontId="6" fillId="2" borderId="0" xfId="0" applyFont="1" applyFill="1" applyBorder="1" applyAlignment="1" applyProtection="1">
      <alignment horizontal="left" vertical="center" wrapText="1"/>
    </xf>
    <xf numFmtId="0" fontId="7" fillId="2" borderId="0" xfId="0" applyFont="1" applyFill="1" applyAlignment="1" applyProtection="1">
      <alignment vertical="center" wrapText="1"/>
    </xf>
    <xf numFmtId="0" fontId="5" fillId="2" borderId="0" xfId="0" applyFont="1" applyFill="1" applyAlignment="1" applyProtection="1">
      <alignment vertical="center" wrapText="1"/>
    </xf>
    <xf numFmtId="0" fontId="0" fillId="2" borderId="0" xfId="0" applyFill="1" applyProtection="1"/>
    <xf numFmtId="0" fontId="2" fillId="2" borderId="0" xfId="0" applyFont="1" applyFill="1" applyAlignment="1" applyProtection="1">
      <alignment horizontal="center" vertical="top"/>
    </xf>
    <xf numFmtId="0" fontId="0" fillId="2" borderId="0" xfId="0" applyFill="1" applyBorder="1" applyAlignment="1" applyProtection="1"/>
    <xf numFmtId="0" fontId="0" fillId="2" borderId="0" xfId="0" applyFill="1" applyBorder="1" applyAlignment="1" applyProtection="1">
      <alignment horizontal="left"/>
    </xf>
    <xf numFmtId="0" fontId="2" fillId="2" borderId="0" xfId="0" applyFont="1" applyFill="1" applyAlignment="1" applyProtection="1">
      <alignment horizontal="left"/>
    </xf>
    <xf numFmtId="0" fontId="2" fillId="2" borderId="0" xfId="0" applyFont="1" applyFill="1" applyProtection="1"/>
    <xf numFmtId="0" fontId="0" fillId="2" borderId="4" xfId="0" applyFill="1" applyBorder="1" applyAlignment="1" applyProtection="1">
      <protection locked="0"/>
    </xf>
    <xf numFmtId="0" fontId="0" fillId="9" borderId="0" xfId="0" applyFont="1" applyFill="1" applyAlignment="1" applyProtection="1">
      <alignment vertical="center" wrapText="1"/>
    </xf>
    <xf numFmtId="0" fontId="0" fillId="9" borderId="0" xfId="0" applyFont="1" applyFill="1" applyProtection="1"/>
    <xf numFmtId="2" fontId="0" fillId="3" borderId="1" xfId="0" applyNumberFormat="1" applyFont="1" applyFill="1" applyBorder="1" applyAlignment="1" applyProtection="1">
      <alignment horizontal="center" vertical="center" wrapText="1"/>
    </xf>
    <xf numFmtId="0" fontId="6" fillId="2" borderId="0" xfId="0" applyFont="1" applyFill="1" applyAlignment="1" applyProtection="1">
      <alignment vertical="top"/>
    </xf>
    <xf numFmtId="0" fontId="6" fillId="2" borderId="0" xfId="0" applyFont="1" applyFill="1" applyAlignment="1" applyProtection="1">
      <alignment horizontal="center" vertical="top"/>
    </xf>
    <xf numFmtId="0" fontId="2" fillId="4" borderId="1" xfId="0" applyFont="1" applyFill="1" applyBorder="1" applyAlignment="1" applyProtection="1">
      <alignment horizontal="center" vertical="center" wrapText="1"/>
    </xf>
    <xf numFmtId="0" fontId="6" fillId="3" borderId="0" xfId="0" applyFont="1" applyFill="1" applyAlignment="1" applyProtection="1">
      <alignment horizontal="center" vertical="center" wrapText="1"/>
    </xf>
    <xf numFmtId="167" fontId="0" fillId="2" borderId="1" xfId="0" applyNumberFormat="1" applyFill="1" applyBorder="1" applyAlignment="1" applyProtection="1">
      <alignment horizontal="center" vertical="center" wrapText="1"/>
    </xf>
    <xf numFmtId="0" fontId="11" fillId="9" borderId="0" xfId="0" applyFont="1" applyFill="1" applyBorder="1" applyAlignment="1" applyProtection="1">
      <alignment horizontal="left" vertical="center" wrapText="1"/>
    </xf>
    <xf numFmtId="0" fontId="2" fillId="9" borderId="0" xfId="0" applyFont="1" applyFill="1" applyBorder="1" applyAlignment="1" applyProtection="1">
      <alignment horizontal="left"/>
      <protection locked="0"/>
    </xf>
    <xf numFmtId="0" fontId="2" fillId="4" borderId="1" xfId="0" applyFont="1" applyFill="1" applyBorder="1" applyAlignment="1" applyProtection="1">
      <alignment horizontal="center" vertical="center" wrapText="1"/>
    </xf>
    <xf numFmtId="168" fontId="2" fillId="4" borderId="1" xfId="1" applyNumberFormat="1" applyFont="1" applyFill="1" applyBorder="1" applyAlignment="1" applyProtection="1">
      <alignment horizontal="center" vertical="center" wrapText="1"/>
    </xf>
    <xf numFmtId="0" fontId="24" fillId="2" borderId="1" xfId="0" applyFont="1" applyFill="1" applyBorder="1" applyAlignment="1" applyProtection="1">
      <alignment horizontal="left" vertical="center" wrapText="1"/>
    </xf>
    <xf numFmtId="0" fontId="11" fillId="2" borderId="0" xfId="0" applyFont="1" applyFill="1" applyAlignment="1" applyProtection="1">
      <alignment horizontal="left" vertical="top" wrapText="1"/>
    </xf>
    <xf numFmtId="0" fontId="4" fillId="2" borderId="0" xfId="0" applyFont="1" applyFill="1" applyAlignment="1" applyProtection="1">
      <alignment horizontal="center" vertical="center" wrapText="1"/>
    </xf>
    <xf numFmtId="0" fontId="11" fillId="2" borderId="3"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11" fillId="2" borderId="0" xfId="0" applyFont="1" applyFill="1" applyAlignment="1" applyProtection="1">
      <alignment horizontal="left" vertical="top"/>
    </xf>
    <xf numFmtId="164" fontId="11" fillId="2" borderId="0" xfId="0" applyNumberFormat="1" applyFont="1" applyFill="1" applyAlignment="1" applyProtection="1">
      <alignment horizontal="left" vertical="top" wrapText="1"/>
    </xf>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0" xfId="0" applyFont="1" applyFill="1" applyAlignment="1" applyProtection="1">
      <alignment horizontal="left" vertical="top" wrapText="1"/>
    </xf>
    <xf numFmtId="0" fontId="20" fillId="2" borderId="0" xfId="0" applyFont="1" applyFill="1" applyAlignment="1">
      <alignment horizontal="center" vertical="center" wrapText="1"/>
    </xf>
    <xf numFmtId="0" fontId="7" fillId="2" borderId="0" xfId="0" applyFont="1" applyFill="1" applyAlignment="1">
      <alignment horizontal="left" vertical="center" wrapText="1"/>
    </xf>
    <xf numFmtId="0" fontId="4" fillId="11" borderId="0" xfId="0" applyFont="1" applyFill="1" applyAlignment="1">
      <alignment horizontal="center" vertical="center" wrapText="1"/>
    </xf>
    <xf numFmtId="0" fontId="21" fillId="10" borderId="9" xfId="0" applyFont="1" applyFill="1" applyBorder="1" applyAlignment="1">
      <alignment horizontal="left" vertical="center" wrapText="1"/>
    </xf>
    <xf numFmtId="0" fontId="21" fillId="10" borderId="10"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1" fillId="10" borderId="13" xfId="0" applyFont="1" applyFill="1" applyBorder="1" applyAlignment="1">
      <alignment vertical="center" wrapText="1"/>
    </xf>
    <xf numFmtId="0" fontId="23" fillId="2" borderId="13" xfId="2" applyFill="1" applyBorder="1" applyAlignment="1" applyProtection="1">
      <alignment horizontal="center" vertical="center" wrapText="1"/>
    </xf>
    <xf numFmtId="0" fontId="23" fillId="2" borderId="14" xfId="2" applyFill="1" applyBorder="1" applyAlignment="1" applyProtection="1">
      <alignment horizontal="center" vertical="center" wrapText="1"/>
    </xf>
    <xf numFmtId="0" fontId="21" fillId="10" borderId="0" xfId="0" applyFont="1" applyFill="1" applyBorder="1" applyAlignment="1">
      <alignment horizontal="left" vertical="center"/>
    </xf>
    <xf numFmtId="0" fontId="23" fillId="2" borderId="0" xfId="2" applyFill="1" applyBorder="1" applyAlignment="1" applyProtection="1">
      <alignment horizontal="center" vertical="center" wrapText="1"/>
    </xf>
    <xf numFmtId="0" fontId="23" fillId="2" borderId="16" xfId="2" applyFill="1" applyBorder="1" applyAlignment="1" applyProtection="1">
      <alignment horizontal="center" vertical="center" wrapText="1"/>
    </xf>
    <xf numFmtId="0" fontId="21" fillId="10" borderId="13" xfId="0" applyFont="1" applyFill="1" applyBorder="1" applyAlignment="1">
      <alignment horizontal="left" vertical="center"/>
    </xf>
    <xf numFmtId="0" fontId="0" fillId="5" borderId="0" xfId="0" applyFont="1" applyFill="1" applyAlignment="1" applyProtection="1">
      <alignment horizontal="left"/>
    </xf>
    <xf numFmtId="0" fontId="0" fillId="5" borderId="0" xfId="0" applyFill="1" applyAlignment="1" applyProtection="1">
      <alignment horizontal="left"/>
    </xf>
    <xf numFmtId="0" fontId="23" fillId="5" borderId="0" xfId="2" applyFill="1" applyAlignment="1" applyProtection="1">
      <alignment horizontal="left"/>
    </xf>
    <xf numFmtId="0" fontId="2" fillId="2" borderId="0" xfId="0" applyFont="1" applyFill="1" applyAlignment="1" applyProtection="1">
      <alignment horizontal="center"/>
    </xf>
    <xf numFmtId="0" fontId="6" fillId="5" borderId="0" xfId="0" applyFont="1" applyFill="1" applyBorder="1" applyAlignment="1" applyProtection="1">
      <alignment horizontal="left" vertical="center" wrapText="1"/>
    </xf>
    <xf numFmtId="0" fontId="11" fillId="5" borderId="0" xfId="0" applyFont="1" applyFill="1" applyBorder="1" applyAlignment="1" applyProtection="1">
      <alignment vertical="center" wrapText="1"/>
      <protection locked="0"/>
    </xf>
    <xf numFmtId="0" fontId="0" fillId="2" borderId="0" xfId="0" applyFill="1" applyBorder="1" applyAlignment="1" applyProtection="1">
      <alignment vertical="center" wrapText="1"/>
    </xf>
    <xf numFmtId="0" fontId="0" fillId="2" borderId="0" xfId="0" applyFill="1" applyBorder="1" applyAlignment="1" applyProtection="1">
      <alignment horizontal="center" vertical="center" wrapText="1"/>
    </xf>
    <xf numFmtId="0" fontId="12" fillId="5" borderId="0" xfId="0" applyFont="1" applyFill="1" applyBorder="1" applyAlignment="1" applyProtection="1">
      <alignment horizontal="left" vertical="center" wrapText="1"/>
    </xf>
    <xf numFmtId="0" fontId="12" fillId="5" borderId="0" xfId="0" applyFont="1" applyFill="1" applyBorder="1" applyAlignment="1" applyProtection="1">
      <alignment horizontal="center" vertical="center"/>
      <protection locked="0"/>
    </xf>
    <xf numFmtId="0" fontId="11" fillId="5" borderId="0" xfId="0" applyFont="1" applyFill="1" applyBorder="1" applyAlignment="1" applyProtection="1">
      <alignment horizontal="center" vertical="center" wrapText="1"/>
      <protection locked="0"/>
    </xf>
    <xf numFmtId="0" fontId="23" fillId="5" borderId="0" xfId="2" applyFill="1" applyBorder="1" applyAlignment="1" applyProtection="1">
      <alignment vertical="center" wrapText="1"/>
      <protection locked="0"/>
    </xf>
    <xf numFmtId="14" fontId="0" fillId="2" borderId="7" xfId="0" applyNumberFormat="1" applyFill="1" applyBorder="1" applyAlignment="1" applyProtection="1">
      <alignment horizontal="left"/>
      <protection locked="0"/>
    </xf>
    <xf numFmtId="0" fontId="0" fillId="2" borderId="7" xfId="0" applyFill="1" applyBorder="1" applyAlignment="1" applyProtection="1">
      <alignment horizontal="left"/>
      <protection locked="0"/>
    </xf>
    <xf numFmtId="0" fontId="2" fillId="7"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xf>
    <xf numFmtId="0" fontId="6" fillId="2" borderId="0" xfId="0" applyFont="1" applyFill="1" applyAlignment="1" applyProtection="1">
      <alignment horizontal="center" vertical="top"/>
    </xf>
    <xf numFmtId="0" fontId="2" fillId="4" borderId="1" xfId="0" applyFont="1" applyFill="1" applyBorder="1" applyAlignment="1" applyProtection="1">
      <alignment horizontal="center" vertical="center" wrapText="1"/>
    </xf>
    <xf numFmtId="0" fontId="0" fillId="2" borderId="4" xfId="0" applyFill="1" applyBorder="1" applyAlignment="1" applyProtection="1">
      <alignment horizontal="left"/>
      <protection locked="0"/>
    </xf>
    <xf numFmtId="0" fontId="2" fillId="2" borderId="0" xfId="0" applyFont="1" applyFill="1" applyAlignment="1" applyProtection="1">
      <alignment horizontal="left"/>
    </xf>
    <xf numFmtId="0" fontId="0" fillId="2" borderId="4" xfId="0" applyNumberFormat="1" applyFill="1" applyBorder="1" applyAlignment="1" applyProtection="1">
      <alignment horizontal="left"/>
      <protection locked="0"/>
    </xf>
    <xf numFmtId="0" fontId="0" fillId="0" borderId="4" xfId="0" applyBorder="1" applyAlignment="1" applyProtection="1">
      <alignment horizontal="left"/>
      <protection locked="0"/>
    </xf>
    <xf numFmtId="17" fontId="0" fillId="2" borderId="7" xfId="0" applyNumberFormat="1" applyFill="1" applyBorder="1" applyAlignment="1" applyProtection="1">
      <alignment horizontal="left"/>
      <protection locked="0"/>
    </xf>
    <xf numFmtId="0" fontId="2" fillId="9" borderId="4" xfId="0" applyFont="1" applyFill="1" applyBorder="1" applyAlignment="1" applyProtection="1">
      <alignment horizontal="left"/>
      <protection locked="0"/>
    </xf>
    <xf numFmtId="0" fontId="9" fillId="6" borderId="1" xfId="0" applyFont="1" applyFill="1" applyBorder="1" applyAlignment="1" applyProtection="1">
      <alignment horizontal="center" vertical="center" wrapText="1"/>
    </xf>
    <xf numFmtId="0" fontId="10" fillId="9" borderId="0" xfId="0" applyFont="1" applyFill="1" applyAlignment="1" applyProtection="1">
      <alignment horizontal="left" vertical="center" wrapText="1"/>
    </xf>
    <xf numFmtId="0" fontId="11" fillId="9" borderId="7"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6" fillId="3" borderId="0" xfId="0" applyFont="1" applyFill="1" applyAlignment="1" applyProtection="1">
      <alignment horizontal="center"/>
    </xf>
    <xf numFmtId="0" fontId="9" fillId="6" borderId="3"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wrapText="1"/>
    </xf>
    <xf numFmtId="0" fontId="10" fillId="9" borderId="0" xfId="0" applyFont="1" applyFill="1" applyAlignment="1" applyProtection="1">
      <alignment horizontal="left"/>
    </xf>
    <xf numFmtId="0" fontId="6" fillId="3" borderId="0" xfId="0" applyFont="1" applyFill="1" applyAlignment="1" applyProtection="1">
      <alignment horizontal="center" vertical="center" wrapText="1"/>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6" xfId="0" applyFill="1" applyBorder="1" applyAlignment="1">
      <alignment horizontal="center" vertical="center" wrapText="1"/>
    </xf>
    <xf numFmtId="0" fontId="2" fillId="4" borderId="2"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3" fontId="0" fillId="2" borderId="1" xfId="0" applyNumberFormat="1" applyFill="1" applyBorder="1" applyAlignment="1" applyProtection="1">
      <alignment horizontal="center" vertical="center" wrapText="1"/>
      <protection locked="0"/>
    </xf>
  </cellXfs>
  <cellStyles count="3">
    <cellStyle name="Hipervínculo" xfId="2" builtinId="8"/>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'5-Edificio 1'!$B$12:$B$13</c:f>
              <c:strCache>
                <c:ptCount val="2"/>
                <c:pt idx="0">
                  <c:v>Energía     (kWh)</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1'!$B$14:$B$25</c:f>
              <c:numCache>
                <c:formatCode>#,##0</c:formatCode>
                <c:ptCount val="12"/>
                <c:pt idx="0">
                  <c:v>96672</c:v>
                </c:pt>
                <c:pt idx="1">
                  <c:v>52717</c:v>
                </c:pt>
                <c:pt idx="2">
                  <c:v>53740</c:v>
                </c:pt>
                <c:pt idx="3">
                  <c:v>51434</c:v>
                </c:pt>
                <c:pt idx="4">
                  <c:v>57843</c:v>
                </c:pt>
                <c:pt idx="5">
                  <c:v>50688</c:v>
                </c:pt>
                <c:pt idx="6">
                  <c:v>54610</c:v>
                </c:pt>
                <c:pt idx="7">
                  <c:v>55868</c:v>
                </c:pt>
                <c:pt idx="8">
                  <c:v>61568</c:v>
                </c:pt>
                <c:pt idx="9">
                  <c:v>65270</c:v>
                </c:pt>
                <c:pt idx="10">
                  <c:v>63001</c:v>
                </c:pt>
                <c:pt idx="11">
                  <c:v>55174</c:v>
                </c:pt>
              </c:numCache>
            </c:numRef>
          </c:val>
          <c:extLst>
            <c:ext xmlns:c16="http://schemas.microsoft.com/office/drawing/2014/chart" uri="{C3380CC4-5D6E-409C-BE32-E72D297353CC}">
              <c16:uniqueId val="{00000000-EB11-4F50-BA3D-52F21577B69A}"/>
            </c:ext>
          </c:extLst>
        </c:ser>
        <c:dLbls>
          <c:showLegendKey val="0"/>
          <c:showVal val="0"/>
          <c:showCatName val="0"/>
          <c:showSerName val="0"/>
          <c:showPercent val="0"/>
          <c:showBubbleSize val="0"/>
        </c:dLbls>
        <c:gapWidth val="150"/>
        <c:overlap val="100"/>
        <c:axId val="115768320"/>
        <c:axId val="96023040"/>
      </c:barChart>
      <c:catAx>
        <c:axId val="115768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96023040"/>
        <c:crosses val="autoZero"/>
        <c:auto val="1"/>
        <c:lblAlgn val="ctr"/>
        <c:lblOffset val="100"/>
        <c:noMultiLvlLbl val="0"/>
      </c:catAx>
      <c:valAx>
        <c:axId val="96023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5768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83F-469D-A4A6-B0D0F6B6039D}"/>
            </c:ext>
          </c:extLst>
        </c:ser>
        <c:dLbls>
          <c:showLegendKey val="0"/>
          <c:showVal val="0"/>
          <c:showCatName val="0"/>
          <c:showSerName val="0"/>
          <c:showPercent val="0"/>
          <c:showBubbleSize val="0"/>
        </c:dLbls>
        <c:gapWidth val="150"/>
        <c:overlap val="100"/>
        <c:axId val="116417024"/>
        <c:axId val="124751808"/>
      </c:barChart>
      <c:catAx>
        <c:axId val="1164170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4751808"/>
        <c:crosses val="autoZero"/>
        <c:auto val="1"/>
        <c:lblAlgn val="ctr"/>
        <c:lblOffset val="100"/>
        <c:noMultiLvlLbl val="0"/>
      </c:catAx>
      <c:valAx>
        <c:axId val="1247518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4170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810-42E2-8E37-011D44373412}"/>
            </c:ext>
          </c:extLst>
        </c:ser>
        <c:dLbls>
          <c:showLegendKey val="0"/>
          <c:showVal val="0"/>
          <c:showCatName val="0"/>
          <c:showSerName val="0"/>
          <c:showPercent val="0"/>
          <c:showBubbleSize val="0"/>
        </c:dLbls>
        <c:gapWidth val="150"/>
        <c:overlap val="100"/>
        <c:axId val="130636800"/>
        <c:axId val="133085952"/>
      </c:barChart>
      <c:catAx>
        <c:axId val="130636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085952"/>
        <c:crosses val="autoZero"/>
        <c:auto val="1"/>
        <c:lblAlgn val="ctr"/>
        <c:lblOffset val="100"/>
        <c:noMultiLvlLbl val="0"/>
      </c:catAx>
      <c:valAx>
        <c:axId val="133085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636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3A6-487A-B782-9D5485D5E98F}"/>
            </c:ext>
          </c:extLst>
        </c:ser>
        <c:dLbls>
          <c:showLegendKey val="0"/>
          <c:showVal val="0"/>
          <c:showCatName val="0"/>
          <c:showSerName val="0"/>
          <c:showPercent val="0"/>
          <c:showBubbleSize val="0"/>
        </c:dLbls>
        <c:gapWidth val="150"/>
        <c:overlap val="100"/>
        <c:axId val="133117952"/>
        <c:axId val="133416064"/>
      </c:barChart>
      <c:catAx>
        <c:axId val="1331179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416064"/>
        <c:crosses val="autoZero"/>
        <c:auto val="1"/>
        <c:lblAlgn val="ctr"/>
        <c:lblOffset val="100"/>
        <c:noMultiLvlLbl val="0"/>
      </c:catAx>
      <c:valAx>
        <c:axId val="1334160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117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47C-4628-A17B-6B74D9E496C1}"/>
            </c:ext>
          </c:extLst>
        </c:ser>
        <c:dLbls>
          <c:showLegendKey val="0"/>
          <c:showVal val="0"/>
          <c:showCatName val="0"/>
          <c:showSerName val="0"/>
          <c:showPercent val="0"/>
          <c:showBubbleSize val="0"/>
        </c:dLbls>
        <c:gapWidth val="150"/>
        <c:overlap val="100"/>
        <c:axId val="133118464"/>
        <c:axId val="133417792"/>
      </c:barChart>
      <c:catAx>
        <c:axId val="133118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417792"/>
        <c:crosses val="autoZero"/>
        <c:auto val="1"/>
        <c:lblAlgn val="ctr"/>
        <c:lblOffset val="100"/>
        <c:noMultiLvlLbl val="0"/>
      </c:catAx>
      <c:valAx>
        <c:axId val="133417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118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7FA7-4B3C-B3E6-A93EE3BC36AB}"/>
            </c:ext>
          </c:extLst>
        </c:ser>
        <c:dLbls>
          <c:showLegendKey val="0"/>
          <c:showVal val="0"/>
          <c:showCatName val="0"/>
          <c:showSerName val="0"/>
          <c:showPercent val="0"/>
          <c:showBubbleSize val="0"/>
        </c:dLbls>
        <c:gapWidth val="150"/>
        <c:overlap val="100"/>
        <c:axId val="133119488"/>
        <c:axId val="133418944"/>
      </c:barChart>
      <c:catAx>
        <c:axId val="1331194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418944"/>
        <c:crosses val="autoZero"/>
        <c:auto val="1"/>
        <c:lblAlgn val="ctr"/>
        <c:lblOffset val="100"/>
        <c:noMultiLvlLbl val="0"/>
      </c:catAx>
      <c:valAx>
        <c:axId val="133418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119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2A2D-48FD-A87D-B84F07553932}"/>
            </c:ext>
          </c:extLst>
        </c:ser>
        <c:dLbls>
          <c:showLegendKey val="0"/>
          <c:showVal val="0"/>
          <c:showCatName val="0"/>
          <c:showSerName val="0"/>
          <c:showPercent val="0"/>
          <c:showBubbleSize val="0"/>
        </c:dLbls>
        <c:gapWidth val="150"/>
        <c:overlap val="100"/>
        <c:axId val="134000640"/>
        <c:axId val="133420672"/>
      </c:barChart>
      <c:catAx>
        <c:axId val="134000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420672"/>
        <c:crosses val="autoZero"/>
        <c:auto val="1"/>
        <c:lblAlgn val="ctr"/>
        <c:lblOffset val="100"/>
        <c:noMultiLvlLbl val="0"/>
      </c:catAx>
      <c:valAx>
        <c:axId val="133420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000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5C2C-4600-B393-5C8B3B9A978E}"/>
            </c:ext>
          </c:extLst>
        </c:ser>
        <c:dLbls>
          <c:showLegendKey val="0"/>
          <c:showVal val="0"/>
          <c:showCatName val="0"/>
          <c:showSerName val="0"/>
          <c:showPercent val="0"/>
          <c:showBubbleSize val="0"/>
        </c:dLbls>
        <c:gapWidth val="150"/>
        <c:overlap val="100"/>
        <c:axId val="134001152"/>
        <c:axId val="133422400"/>
      </c:barChart>
      <c:catAx>
        <c:axId val="134001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422400"/>
        <c:crosses val="autoZero"/>
        <c:auto val="1"/>
        <c:lblAlgn val="ctr"/>
        <c:lblOffset val="100"/>
        <c:noMultiLvlLbl val="0"/>
      </c:catAx>
      <c:valAx>
        <c:axId val="1334224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001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571-4AFF-8BB6-FC1E78B22D47}"/>
            </c:ext>
          </c:extLst>
        </c:ser>
        <c:dLbls>
          <c:showLegendKey val="0"/>
          <c:showVal val="0"/>
          <c:showCatName val="0"/>
          <c:showSerName val="0"/>
          <c:showPercent val="0"/>
          <c:showBubbleSize val="0"/>
        </c:dLbls>
        <c:gapWidth val="150"/>
        <c:overlap val="100"/>
        <c:axId val="134001664"/>
        <c:axId val="134104192"/>
      </c:barChart>
      <c:catAx>
        <c:axId val="1340016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104192"/>
        <c:crosses val="autoZero"/>
        <c:auto val="1"/>
        <c:lblAlgn val="ctr"/>
        <c:lblOffset val="100"/>
        <c:noMultiLvlLbl val="0"/>
      </c:catAx>
      <c:valAx>
        <c:axId val="134104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001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7FD-4416-949F-8720CE15B032}"/>
            </c:ext>
          </c:extLst>
        </c:ser>
        <c:dLbls>
          <c:showLegendKey val="0"/>
          <c:showVal val="0"/>
          <c:showCatName val="0"/>
          <c:showSerName val="0"/>
          <c:showPercent val="0"/>
          <c:showBubbleSize val="0"/>
        </c:dLbls>
        <c:gapWidth val="150"/>
        <c:overlap val="100"/>
        <c:axId val="134002176"/>
        <c:axId val="134105920"/>
      </c:barChart>
      <c:catAx>
        <c:axId val="134002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105920"/>
        <c:crosses val="autoZero"/>
        <c:auto val="1"/>
        <c:lblAlgn val="ctr"/>
        <c:lblOffset val="100"/>
        <c:noMultiLvlLbl val="0"/>
      </c:catAx>
      <c:valAx>
        <c:axId val="134105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002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F06-47F4-9A2A-4A234D24E1A1}"/>
            </c:ext>
          </c:extLst>
        </c:ser>
        <c:dLbls>
          <c:showLegendKey val="0"/>
          <c:showVal val="0"/>
          <c:showCatName val="0"/>
          <c:showSerName val="0"/>
          <c:showPercent val="0"/>
          <c:showBubbleSize val="0"/>
        </c:dLbls>
        <c:gapWidth val="150"/>
        <c:overlap val="100"/>
        <c:axId val="134002688"/>
        <c:axId val="134107648"/>
      </c:barChart>
      <c:catAx>
        <c:axId val="134002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107648"/>
        <c:crosses val="autoZero"/>
        <c:auto val="1"/>
        <c:lblAlgn val="ctr"/>
        <c:lblOffset val="100"/>
        <c:noMultiLvlLbl val="0"/>
      </c:catAx>
      <c:valAx>
        <c:axId val="134107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002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5639-4EED-8155-950FA887CCD7}"/>
            </c:ext>
          </c:extLst>
        </c:ser>
        <c:dLbls>
          <c:showLegendKey val="0"/>
          <c:showVal val="0"/>
          <c:showCatName val="0"/>
          <c:showSerName val="0"/>
          <c:showPercent val="0"/>
          <c:showBubbleSize val="0"/>
        </c:dLbls>
        <c:gapWidth val="150"/>
        <c:overlap val="100"/>
        <c:axId val="134003200"/>
        <c:axId val="134109376"/>
      </c:barChart>
      <c:catAx>
        <c:axId val="1340032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109376"/>
        <c:crosses val="autoZero"/>
        <c:auto val="1"/>
        <c:lblAlgn val="ctr"/>
        <c:lblOffset val="100"/>
        <c:noMultiLvlLbl val="0"/>
      </c:catAx>
      <c:valAx>
        <c:axId val="134109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0032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001-4FC3-80F5-227F5C3BA58F}"/>
            </c:ext>
          </c:extLst>
        </c:ser>
        <c:dLbls>
          <c:showLegendKey val="0"/>
          <c:showVal val="0"/>
          <c:showCatName val="0"/>
          <c:showSerName val="0"/>
          <c:showPercent val="0"/>
          <c:showBubbleSize val="0"/>
        </c:dLbls>
        <c:gapWidth val="150"/>
        <c:overlap val="100"/>
        <c:axId val="116417536"/>
        <c:axId val="124753536"/>
      </c:barChart>
      <c:catAx>
        <c:axId val="1164175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4753536"/>
        <c:crosses val="autoZero"/>
        <c:auto val="1"/>
        <c:lblAlgn val="ctr"/>
        <c:lblOffset val="100"/>
        <c:noMultiLvlLbl val="0"/>
      </c:catAx>
      <c:valAx>
        <c:axId val="124753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4175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58F0-4A4E-B667-BBAB3D4BE01C}"/>
            </c:ext>
          </c:extLst>
        </c:ser>
        <c:dLbls>
          <c:showLegendKey val="0"/>
          <c:showVal val="0"/>
          <c:showCatName val="0"/>
          <c:showSerName val="0"/>
          <c:showPercent val="0"/>
          <c:showBubbleSize val="0"/>
        </c:dLbls>
        <c:gapWidth val="150"/>
        <c:overlap val="100"/>
        <c:axId val="134003712"/>
        <c:axId val="133464064"/>
      </c:barChart>
      <c:catAx>
        <c:axId val="134003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464064"/>
        <c:crosses val="autoZero"/>
        <c:auto val="1"/>
        <c:lblAlgn val="ctr"/>
        <c:lblOffset val="100"/>
        <c:noMultiLvlLbl val="0"/>
      </c:catAx>
      <c:valAx>
        <c:axId val="1334640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003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9A9E-4DEB-B5F9-32F533005BE1}"/>
            </c:ext>
          </c:extLst>
        </c:ser>
        <c:dLbls>
          <c:showLegendKey val="0"/>
          <c:showVal val="0"/>
          <c:showCatName val="0"/>
          <c:showSerName val="0"/>
          <c:showPercent val="0"/>
          <c:showBubbleSize val="0"/>
        </c:dLbls>
        <c:gapWidth val="150"/>
        <c:overlap val="100"/>
        <c:axId val="133118976"/>
        <c:axId val="133465792"/>
      </c:barChart>
      <c:catAx>
        <c:axId val="133118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465792"/>
        <c:crosses val="autoZero"/>
        <c:auto val="1"/>
        <c:lblAlgn val="ctr"/>
        <c:lblOffset val="100"/>
        <c:noMultiLvlLbl val="0"/>
      </c:catAx>
      <c:valAx>
        <c:axId val="133465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118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F58-402B-BE3C-D82AF30A1468}"/>
            </c:ext>
          </c:extLst>
        </c:ser>
        <c:dLbls>
          <c:showLegendKey val="0"/>
          <c:showVal val="0"/>
          <c:showCatName val="0"/>
          <c:showSerName val="0"/>
          <c:showPercent val="0"/>
          <c:showBubbleSize val="0"/>
        </c:dLbls>
        <c:gapWidth val="150"/>
        <c:overlap val="100"/>
        <c:axId val="133685248"/>
        <c:axId val="133467520"/>
      </c:barChart>
      <c:catAx>
        <c:axId val="1336852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467520"/>
        <c:crosses val="autoZero"/>
        <c:auto val="1"/>
        <c:lblAlgn val="ctr"/>
        <c:lblOffset val="100"/>
        <c:noMultiLvlLbl val="0"/>
      </c:catAx>
      <c:valAx>
        <c:axId val="1334675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685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AB1-4B06-9915-F1A8C95F7049}"/>
            </c:ext>
          </c:extLst>
        </c:ser>
        <c:dLbls>
          <c:showLegendKey val="0"/>
          <c:showVal val="0"/>
          <c:showCatName val="0"/>
          <c:showSerName val="0"/>
          <c:showPercent val="0"/>
          <c:showBubbleSize val="0"/>
        </c:dLbls>
        <c:gapWidth val="150"/>
        <c:overlap val="100"/>
        <c:axId val="133685760"/>
        <c:axId val="133469248"/>
      </c:barChart>
      <c:catAx>
        <c:axId val="133685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469248"/>
        <c:crosses val="autoZero"/>
        <c:auto val="1"/>
        <c:lblAlgn val="ctr"/>
        <c:lblOffset val="100"/>
        <c:noMultiLvlLbl val="0"/>
      </c:catAx>
      <c:valAx>
        <c:axId val="133469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685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900-4341-A1BA-C9F3CB6DF8D6}"/>
            </c:ext>
          </c:extLst>
        </c:ser>
        <c:dLbls>
          <c:showLegendKey val="0"/>
          <c:showVal val="0"/>
          <c:showCatName val="0"/>
          <c:showSerName val="0"/>
          <c:showPercent val="0"/>
          <c:showBubbleSize val="0"/>
        </c:dLbls>
        <c:gapWidth val="150"/>
        <c:overlap val="100"/>
        <c:axId val="133686784"/>
        <c:axId val="133470976"/>
      </c:barChart>
      <c:catAx>
        <c:axId val="133686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470976"/>
        <c:crosses val="autoZero"/>
        <c:auto val="1"/>
        <c:lblAlgn val="ctr"/>
        <c:lblOffset val="100"/>
        <c:noMultiLvlLbl val="0"/>
      </c:catAx>
      <c:valAx>
        <c:axId val="133470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686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D58E-4893-8884-AC4A630748C9}"/>
            </c:ext>
          </c:extLst>
        </c:ser>
        <c:dLbls>
          <c:showLegendKey val="0"/>
          <c:showVal val="0"/>
          <c:showCatName val="0"/>
          <c:showSerName val="0"/>
          <c:showPercent val="0"/>
          <c:showBubbleSize val="0"/>
        </c:dLbls>
        <c:gapWidth val="150"/>
        <c:overlap val="100"/>
        <c:axId val="133688320"/>
        <c:axId val="134423104"/>
      </c:barChart>
      <c:catAx>
        <c:axId val="133688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423104"/>
        <c:crosses val="autoZero"/>
        <c:auto val="1"/>
        <c:lblAlgn val="ctr"/>
        <c:lblOffset val="100"/>
        <c:noMultiLvlLbl val="0"/>
      </c:catAx>
      <c:valAx>
        <c:axId val="134423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688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706.72199999999998</c:v>
                </c:pt>
                <c:pt idx="1">
                  <c:v>705.56</c:v>
                </c:pt>
                <c:pt idx="2">
                  <c:v>671.80799999999999</c:v>
                </c:pt>
                <c:pt idx="3">
                  <c:v>708.89</c:v>
                </c:pt>
                <c:pt idx="4">
                  <c:v>705.77800000000002</c:v>
                </c:pt>
                <c:pt idx="5">
                  <c:v>754.53599999999994</c:v>
                </c:pt>
                <c:pt idx="6">
                  <c:v>769.77</c:v>
                </c:pt>
                <c:pt idx="7">
                  <c:v>763.53599999999994</c:v>
                </c:pt>
                <c:pt idx="8">
                  <c:v>752.88</c:v>
                </c:pt>
                <c:pt idx="9">
                  <c:v>748.17600000000004</c:v>
                </c:pt>
                <c:pt idx="10">
                  <c:v>758.83199999999999</c:v>
                </c:pt>
                <c:pt idx="11">
                  <c:v>718.27200000000005</c:v>
                </c:pt>
              </c:numCache>
            </c:numRef>
          </c:val>
          <c:extLst>
            <c:ext xmlns:c16="http://schemas.microsoft.com/office/drawing/2014/chart" uri="{C3380CC4-5D6E-409C-BE32-E72D297353CC}">
              <c16:uniqueId val="{00000000-27FF-427D-A6D1-95365E4E8355}"/>
            </c:ext>
          </c:extLst>
        </c:ser>
        <c:dLbls>
          <c:showLegendKey val="0"/>
          <c:showVal val="0"/>
          <c:showCatName val="0"/>
          <c:showSerName val="0"/>
          <c:showPercent val="0"/>
          <c:showBubbleSize val="0"/>
        </c:dLbls>
        <c:gapWidth val="150"/>
        <c:overlap val="100"/>
        <c:axId val="133688832"/>
        <c:axId val="134424832"/>
      </c:barChart>
      <c:catAx>
        <c:axId val="1336888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424832"/>
        <c:crosses val="autoZero"/>
        <c:auto val="1"/>
        <c:lblAlgn val="ctr"/>
        <c:lblOffset val="100"/>
        <c:noMultiLvlLbl val="0"/>
      </c:catAx>
      <c:valAx>
        <c:axId val="134424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6888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7B9E-4261-B76F-D783EC71D0F3}"/>
            </c:ext>
          </c:extLst>
        </c:ser>
        <c:dLbls>
          <c:showLegendKey val="0"/>
          <c:showVal val="0"/>
          <c:showCatName val="0"/>
          <c:showSerName val="0"/>
          <c:showPercent val="0"/>
          <c:showBubbleSize val="0"/>
        </c:dLbls>
        <c:gapWidth val="150"/>
        <c:overlap val="100"/>
        <c:axId val="134521344"/>
        <c:axId val="134426560"/>
      </c:barChart>
      <c:catAx>
        <c:axId val="134521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426560"/>
        <c:crosses val="autoZero"/>
        <c:auto val="1"/>
        <c:lblAlgn val="ctr"/>
        <c:lblOffset val="100"/>
        <c:noMultiLvlLbl val="0"/>
      </c:catAx>
      <c:valAx>
        <c:axId val="134426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521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DEA-4608-A65D-B22F7907214D}"/>
            </c:ext>
          </c:extLst>
        </c:ser>
        <c:dLbls>
          <c:showLegendKey val="0"/>
          <c:showVal val="0"/>
          <c:showCatName val="0"/>
          <c:showSerName val="0"/>
          <c:showPercent val="0"/>
          <c:showBubbleSize val="0"/>
        </c:dLbls>
        <c:gapWidth val="150"/>
        <c:overlap val="100"/>
        <c:axId val="134521856"/>
        <c:axId val="134428864"/>
      </c:barChart>
      <c:catAx>
        <c:axId val="1345218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428864"/>
        <c:crosses val="autoZero"/>
        <c:auto val="1"/>
        <c:lblAlgn val="ctr"/>
        <c:lblOffset val="100"/>
        <c:noMultiLvlLbl val="0"/>
      </c:catAx>
      <c:valAx>
        <c:axId val="134428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5218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A9B-4393-AD1F-DD0F6E04AFDD}"/>
            </c:ext>
          </c:extLst>
        </c:ser>
        <c:dLbls>
          <c:showLegendKey val="0"/>
          <c:showVal val="0"/>
          <c:showCatName val="0"/>
          <c:showSerName val="0"/>
          <c:showPercent val="0"/>
          <c:showBubbleSize val="0"/>
        </c:dLbls>
        <c:gapWidth val="150"/>
        <c:overlap val="100"/>
        <c:axId val="134522368"/>
        <c:axId val="134881280"/>
      </c:barChart>
      <c:catAx>
        <c:axId val="1345223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881280"/>
        <c:crosses val="autoZero"/>
        <c:auto val="1"/>
        <c:lblAlgn val="ctr"/>
        <c:lblOffset val="100"/>
        <c:noMultiLvlLbl val="0"/>
      </c:catAx>
      <c:valAx>
        <c:axId val="1348812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522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D68-4CEC-B4E8-356C2BEF2C68}"/>
            </c:ext>
          </c:extLst>
        </c:ser>
        <c:dLbls>
          <c:showLegendKey val="0"/>
          <c:showVal val="0"/>
          <c:showCatName val="0"/>
          <c:showSerName val="0"/>
          <c:showPercent val="0"/>
          <c:showBubbleSize val="0"/>
        </c:dLbls>
        <c:gapWidth val="150"/>
        <c:overlap val="100"/>
        <c:axId val="117464064"/>
        <c:axId val="124755264"/>
      </c:barChart>
      <c:catAx>
        <c:axId val="117464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4755264"/>
        <c:crosses val="autoZero"/>
        <c:auto val="1"/>
        <c:lblAlgn val="ctr"/>
        <c:lblOffset val="100"/>
        <c:noMultiLvlLbl val="0"/>
      </c:catAx>
      <c:valAx>
        <c:axId val="124755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7464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19E-4E18-9971-ECC081AE5DE2}"/>
            </c:ext>
          </c:extLst>
        </c:ser>
        <c:dLbls>
          <c:showLegendKey val="0"/>
          <c:showVal val="0"/>
          <c:showCatName val="0"/>
          <c:showSerName val="0"/>
          <c:showPercent val="0"/>
          <c:showBubbleSize val="0"/>
        </c:dLbls>
        <c:gapWidth val="150"/>
        <c:overlap val="100"/>
        <c:axId val="134522880"/>
        <c:axId val="134883008"/>
      </c:barChart>
      <c:catAx>
        <c:axId val="134522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883008"/>
        <c:crosses val="autoZero"/>
        <c:auto val="1"/>
        <c:lblAlgn val="ctr"/>
        <c:lblOffset val="100"/>
        <c:noMultiLvlLbl val="0"/>
      </c:catAx>
      <c:valAx>
        <c:axId val="1348830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522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8D51-4776-B171-483290471440}"/>
            </c:ext>
          </c:extLst>
        </c:ser>
        <c:dLbls>
          <c:showLegendKey val="0"/>
          <c:showVal val="0"/>
          <c:showCatName val="0"/>
          <c:showSerName val="0"/>
          <c:showPercent val="0"/>
          <c:showBubbleSize val="0"/>
        </c:dLbls>
        <c:gapWidth val="150"/>
        <c:overlap val="100"/>
        <c:axId val="134523392"/>
        <c:axId val="134884736"/>
      </c:barChart>
      <c:catAx>
        <c:axId val="134523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884736"/>
        <c:crosses val="autoZero"/>
        <c:auto val="1"/>
        <c:lblAlgn val="ctr"/>
        <c:lblOffset val="100"/>
        <c:noMultiLvlLbl val="0"/>
      </c:catAx>
      <c:valAx>
        <c:axId val="134884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523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5829-49BF-8202-8C456338241F}"/>
            </c:ext>
          </c:extLst>
        </c:ser>
        <c:dLbls>
          <c:showLegendKey val="0"/>
          <c:showVal val="0"/>
          <c:showCatName val="0"/>
          <c:showSerName val="0"/>
          <c:showPercent val="0"/>
          <c:showBubbleSize val="0"/>
        </c:dLbls>
        <c:gapWidth val="150"/>
        <c:overlap val="100"/>
        <c:axId val="134523904"/>
        <c:axId val="134886464"/>
      </c:barChart>
      <c:catAx>
        <c:axId val="134523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886464"/>
        <c:crosses val="autoZero"/>
        <c:auto val="1"/>
        <c:lblAlgn val="ctr"/>
        <c:lblOffset val="100"/>
        <c:noMultiLvlLbl val="0"/>
      </c:catAx>
      <c:valAx>
        <c:axId val="1348864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523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AEDA-4344-B8E0-191C595BBCF1}"/>
            </c:ext>
          </c:extLst>
        </c:ser>
        <c:dLbls>
          <c:showLegendKey val="0"/>
          <c:showVal val="0"/>
          <c:showCatName val="0"/>
          <c:showSerName val="0"/>
          <c:showPercent val="0"/>
          <c:showBubbleSize val="0"/>
        </c:dLbls>
        <c:gapWidth val="150"/>
        <c:overlap val="100"/>
        <c:axId val="134524416"/>
        <c:axId val="134888192"/>
      </c:barChart>
      <c:catAx>
        <c:axId val="134524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4888192"/>
        <c:crosses val="autoZero"/>
        <c:auto val="1"/>
        <c:lblAlgn val="ctr"/>
        <c:lblOffset val="100"/>
        <c:noMultiLvlLbl val="0"/>
      </c:catAx>
      <c:valAx>
        <c:axId val="134888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524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582-4255-BCF0-C1E2F18AFD79}"/>
            </c:ext>
          </c:extLst>
        </c:ser>
        <c:dLbls>
          <c:showLegendKey val="0"/>
          <c:showVal val="0"/>
          <c:showCatName val="0"/>
          <c:showSerName val="0"/>
          <c:showPercent val="0"/>
          <c:showBubbleSize val="0"/>
        </c:dLbls>
        <c:gapWidth val="150"/>
        <c:overlap val="100"/>
        <c:axId val="135536640"/>
        <c:axId val="135127616"/>
      </c:barChart>
      <c:catAx>
        <c:axId val="135536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127616"/>
        <c:crosses val="autoZero"/>
        <c:auto val="1"/>
        <c:lblAlgn val="ctr"/>
        <c:lblOffset val="100"/>
        <c:noMultiLvlLbl val="0"/>
      </c:catAx>
      <c:valAx>
        <c:axId val="135127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536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916-43A5-B031-E4D735AEB37B}"/>
            </c:ext>
          </c:extLst>
        </c:ser>
        <c:dLbls>
          <c:showLegendKey val="0"/>
          <c:showVal val="0"/>
          <c:showCatName val="0"/>
          <c:showSerName val="0"/>
          <c:showPercent val="0"/>
          <c:showBubbleSize val="0"/>
        </c:dLbls>
        <c:gapWidth val="150"/>
        <c:overlap val="100"/>
        <c:axId val="135537152"/>
        <c:axId val="135129344"/>
      </c:barChart>
      <c:catAx>
        <c:axId val="135537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129344"/>
        <c:crosses val="autoZero"/>
        <c:auto val="1"/>
        <c:lblAlgn val="ctr"/>
        <c:lblOffset val="100"/>
        <c:noMultiLvlLbl val="0"/>
      </c:catAx>
      <c:valAx>
        <c:axId val="1351293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537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0F9-4448-84BA-7ACD1F418745}"/>
            </c:ext>
          </c:extLst>
        </c:ser>
        <c:dLbls>
          <c:showLegendKey val="0"/>
          <c:showVal val="0"/>
          <c:showCatName val="0"/>
          <c:showSerName val="0"/>
          <c:showPercent val="0"/>
          <c:showBubbleSize val="0"/>
        </c:dLbls>
        <c:gapWidth val="150"/>
        <c:overlap val="100"/>
        <c:axId val="135537664"/>
        <c:axId val="135131072"/>
      </c:barChart>
      <c:catAx>
        <c:axId val="1355376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131072"/>
        <c:crosses val="autoZero"/>
        <c:auto val="1"/>
        <c:lblAlgn val="ctr"/>
        <c:lblOffset val="100"/>
        <c:noMultiLvlLbl val="0"/>
      </c:catAx>
      <c:valAx>
        <c:axId val="1351310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537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DB88-4634-B047-81F677522623}"/>
            </c:ext>
          </c:extLst>
        </c:ser>
        <c:dLbls>
          <c:showLegendKey val="0"/>
          <c:showVal val="0"/>
          <c:showCatName val="0"/>
          <c:showSerName val="0"/>
          <c:showPercent val="0"/>
          <c:showBubbleSize val="0"/>
        </c:dLbls>
        <c:gapWidth val="150"/>
        <c:overlap val="100"/>
        <c:axId val="116491264"/>
        <c:axId val="135132800"/>
      </c:barChart>
      <c:catAx>
        <c:axId val="1164912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132800"/>
        <c:crosses val="autoZero"/>
        <c:auto val="1"/>
        <c:lblAlgn val="ctr"/>
        <c:lblOffset val="100"/>
        <c:noMultiLvlLbl val="0"/>
      </c:catAx>
      <c:valAx>
        <c:axId val="135132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4912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1862-46C5-A8A4-F8670DBE60B9}"/>
            </c:ext>
          </c:extLst>
        </c:ser>
        <c:dLbls>
          <c:showLegendKey val="0"/>
          <c:showVal val="0"/>
          <c:showCatName val="0"/>
          <c:showSerName val="0"/>
          <c:showPercent val="0"/>
          <c:showBubbleSize val="0"/>
        </c:dLbls>
        <c:gapWidth val="150"/>
        <c:overlap val="100"/>
        <c:axId val="116491776"/>
        <c:axId val="135134528"/>
      </c:barChart>
      <c:catAx>
        <c:axId val="1164917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134528"/>
        <c:crosses val="autoZero"/>
        <c:auto val="1"/>
        <c:lblAlgn val="ctr"/>
        <c:lblOffset val="100"/>
        <c:noMultiLvlLbl val="0"/>
      </c:catAx>
      <c:valAx>
        <c:axId val="135134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491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ED11-4D04-9757-68CFB0624A75}"/>
            </c:ext>
          </c:extLst>
        </c:ser>
        <c:dLbls>
          <c:showLegendKey val="0"/>
          <c:showVal val="0"/>
          <c:showCatName val="0"/>
          <c:showSerName val="0"/>
          <c:showPercent val="0"/>
          <c:showBubbleSize val="0"/>
        </c:dLbls>
        <c:gapWidth val="150"/>
        <c:overlap val="100"/>
        <c:axId val="116492288"/>
        <c:axId val="132850816"/>
      </c:barChart>
      <c:catAx>
        <c:axId val="116492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850816"/>
        <c:crosses val="autoZero"/>
        <c:auto val="1"/>
        <c:lblAlgn val="ctr"/>
        <c:lblOffset val="100"/>
        <c:noMultiLvlLbl val="0"/>
      </c:catAx>
      <c:valAx>
        <c:axId val="132850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492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2'!$B$14:$B$25</c:f>
              <c:numCache>
                <c:formatCode>General</c:formatCode>
                <c:ptCount val="12"/>
              </c:numCache>
            </c:numRef>
          </c:val>
          <c:extLst>
            <c:ext xmlns:c16="http://schemas.microsoft.com/office/drawing/2014/chart" uri="{C3380CC4-5D6E-409C-BE32-E72D297353CC}">
              <c16:uniqueId val="{00000000-631F-485F-9A22-DC53D46D395B}"/>
            </c:ext>
          </c:extLst>
        </c:ser>
        <c:dLbls>
          <c:showLegendKey val="0"/>
          <c:showVal val="0"/>
          <c:showCatName val="0"/>
          <c:showSerName val="0"/>
          <c:showPercent val="0"/>
          <c:showBubbleSize val="0"/>
        </c:dLbls>
        <c:gapWidth val="150"/>
        <c:overlap val="100"/>
        <c:axId val="116418048"/>
        <c:axId val="117523584"/>
      </c:barChart>
      <c:catAx>
        <c:axId val="1164180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7523584"/>
        <c:crosses val="autoZero"/>
        <c:auto val="1"/>
        <c:lblAlgn val="ctr"/>
        <c:lblOffset val="100"/>
        <c:noMultiLvlLbl val="0"/>
      </c:catAx>
      <c:valAx>
        <c:axId val="1175235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418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28C-4C0C-8466-0C8D33016487}"/>
            </c:ext>
          </c:extLst>
        </c:ser>
        <c:dLbls>
          <c:showLegendKey val="0"/>
          <c:showVal val="0"/>
          <c:showCatName val="0"/>
          <c:showSerName val="0"/>
          <c:showPercent val="0"/>
          <c:showBubbleSize val="0"/>
        </c:dLbls>
        <c:gapWidth val="150"/>
        <c:overlap val="100"/>
        <c:axId val="116492800"/>
        <c:axId val="132852544"/>
      </c:barChart>
      <c:catAx>
        <c:axId val="116492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852544"/>
        <c:crosses val="autoZero"/>
        <c:auto val="1"/>
        <c:lblAlgn val="ctr"/>
        <c:lblOffset val="100"/>
        <c:noMultiLvlLbl val="0"/>
      </c:catAx>
      <c:valAx>
        <c:axId val="1328525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492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72A-4D00-872A-9A790B89FC6D}"/>
            </c:ext>
          </c:extLst>
        </c:ser>
        <c:dLbls>
          <c:showLegendKey val="0"/>
          <c:showVal val="0"/>
          <c:showCatName val="0"/>
          <c:showSerName val="0"/>
          <c:showPercent val="0"/>
          <c:showBubbleSize val="0"/>
        </c:dLbls>
        <c:gapWidth val="150"/>
        <c:overlap val="100"/>
        <c:axId val="116493312"/>
        <c:axId val="132854272"/>
      </c:barChart>
      <c:catAx>
        <c:axId val="1164933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854272"/>
        <c:crosses val="autoZero"/>
        <c:auto val="1"/>
        <c:lblAlgn val="ctr"/>
        <c:lblOffset val="100"/>
        <c:noMultiLvlLbl val="0"/>
      </c:catAx>
      <c:valAx>
        <c:axId val="132854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493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240-4C0E-BA96-A3E57215391E}"/>
            </c:ext>
          </c:extLst>
        </c:ser>
        <c:dLbls>
          <c:showLegendKey val="0"/>
          <c:showVal val="0"/>
          <c:showCatName val="0"/>
          <c:showSerName val="0"/>
          <c:showPercent val="0"/>
          <c:showBubbleSize val="0"/>
        </c:dLbls>
        <c:gapWidth val="150"/>
        <c:overlap val="100"/>
        <c:axId val="116493824"/>
        <c:axId val="132856000"/>
      </c:barChart>
      <c:catAx>
        <c:axId val="116493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856000"/>
        <c:crosses val="autoZero"/>
        <c:auto val="1"/>
        <c:lblAlgn val="ctr"/>
        <c:lblOffset val="100"/>
        <c:noMultiLvlLbl val="0"/>
      </c:catAx>
      <c:valAx>
        <c:axId val="1328560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493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9507-47B7-9281-3E7A76BFD9F8}"/>
            </c:ext>
          </c:extLst>
        </c:ser>
        <c:dLbls>
          <c:showLegendKey val="0"/>
          <c:showVal val="0"/>
          <c:showCatName val="0"/>
          <c:showSerName val="0"/>
          <c:showPercent val="0"/>
          <c:showBubbleSize val="0"/>
        </c:dLbls>
        <c:gapWidth val="150"/>
        <c:overlap val="100"/>
        <c:axId val="136429568"/>
        <c:axId val="136347648"/>
      </c:barChart>
      <c:catAx>
        <c:axId val="1364295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347648"/>
        <c:crosses val="autoZero"/>
        <c:auto val="1"/>
        <c:lblAlgn val="ctr"/>
        <c:lblOffset val="100"/>
        <c:noMultiLvlLbl val="0"/>
      </c:catAx>
      <c:valAx>
        <c:axId val="136347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429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D075-4258-99CF-8A47E9A8AB55}"/>
            </c:ext>
          </c:extLst>
        </c:ser>
        <c:dLbls>
          <c:showLegendKey val="0"/>
          <c:showVal val="0"/>
          <c:showCatName val="0"/>
          <c:showSerName val="0"/>
          <c:showPercent val="0"/>
          <c:showBubbleSize val="0"/>
        </c:dLbls>
        <c:gapWidth val="150"/>
        <c:overlap val="100"/>
        <c:axId val="136430080"/>
        <c:axId val="136349376"/>
      </c:barChart>
      <c:catAx>
        <c:axId val="136430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349376"/>
        <c:crosses val="autoZero"/>
        <c:auto val="1"/>
        <c:lblAlgn val="ctr"/>
        <c:lblOffset val="100"/>
        <c:noMultiLvlLbl val="0"/>
      </c:catAx>
      <c:valAx>
        <c:axId val="136349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430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9645-4FC8-B954-19565E7BED72}"/>
            </c:ext>
          </c:extLst>
        </c:ser>
        <c:dLbls>
          <c:showLegendKey val="0"/>
          <c:showVal val="0"/>
          <c:showCatName val="0"/>
          <c:showSerName val="0"/>
          <c:showPercent val="0"/>
          <c:showBubbleSize val="0"/>
        </c:dLbls>
        <c:gapWidth val="150"/>
        <c:overlap val="100"/>
        <c:axId val="136431104"/>
        <c:axId val="136351104"/>
      </c:barChart>
      <c:catAx>
        <c:axId val="136431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351104"/>
        <c:crosses val="autoZero"/>
        <c:auto val="1"/>
        <c:lblAlgn val="ctr"/>
        <c:lblOffset val="100"/>
        <c:noMultiLvlLbl val="0"/>
      </c:catAx>
      <c:valAx>
        <c:axId val="136351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431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4CA-4145-8ED9-84EC369D438F}"/>
            </c:ext>
          </c:extLst>
        </c:ser>
        <c:dLbls>
          <c:showLegendKey val="0"/>
          <c:showVal val="0"/>
          <c:showCatName val="0"/>
          <c:showSerName val="0"/>
          <c:showPercent val="0"/>
          <c:showBubbleSize val="0"/>
        </c:dLbls>
        <c:gapWidth val="150"/>
        <c:overlap val="100"/>
        <c:axId val="136430592"/>
        <c:axId val="136352832"/>
      </c:barChart>
      <c:catAx>
        <c:axId val="1364305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352832"/>
        <c:crosses val="autoZero"/>
        <c:auto val="1"/>
        <c:lblAlgn val="ctr"/>
        <c:lblOffset val="100"/>
        <c:noMultiLvlLbl val="0"/>
      </c:catAx>
      <c:valAx>
        <c:axId val="136352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430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BC-4421-8544-B9F58FDD30C9}"/>
            </c:ext>
          </c:extLst>
        </c:ser>
        <c:dLbls>
          <c:showLegendKey val="0"/>
          <c:showVal val="0"/>
          <c:showCatName val="0"/>
          <c:showSerName val="0"/>
          <c:showPercent val="0"/>
          <c:showBubbleSize val="0"/>
        </c:dLbls>
        <c:gapWidth val="150"/>
        <c:overlap val="100"/>
        <c:axId val="136431616"/>
        <c:axId val="136355136"/>
      </c:barChart>
      <c:catAx>
        <c:axId val="136431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355136"/>
        <c:crosses val="autoZero"/>
        <c:auto val="1"/>
        <c:lblAlgn val="ctr"/>
        <c:lblOffset val="100"/>
        <c:noMultiLvlLbl val="0"/>
      </c:catAx>
      <c:valAx>
        <c:axId val="136355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431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A6B-4506-9B5B-16E1BAD4AF59}"/>
            </c:ext>
          </c:extLst>
        </c:ser>
        <c:dLbls>
          <c:showLegendKey val="0"/>
          <c:showVal val="0"/>
          <c:showCatName val="0"/>
          <c:showSerName val="0"/>
          <c:showPercent val="0"/>
          <c:showBubbleSize val="0"/>
        </c:dLbls>
        <c:gapWidth val="150"/>
        <c:overlap val="100"/>
        <c:axId val="136432128"/>
        <c:axId val="4506752"/>
      </c:barChart>
      <c:catAx>
        <c:axId val="1364321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06752"/>
        <c:crosses val="autoZero"/>
        <c:auto val="1"/>
        <c:lblAlgn val="ctr"/>
        <c:lblOffset val="100"/>
        <c:noMultiLvlLbl val="0"/>
      </c:catAx>
      <c:valAx>
        <c:axId val="4506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4321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9BF9-433D-B51F-EBFFF5D2DB38}"/>
            </c:ext>
          </c:extLst>
        </c:ser>
        <c:dLbls>
          <c:showLegendKey val="0"/>
          <c:showVal val="0"/>
          <c:showCatName val="0"/>
          <c:showSerName val="0"/>
          <c:showPercent val="0"/>
          <c:showBubbleSize val="0"/>
        </c:dLbls>
        <c:gapWidth val="150"/>
        <c:overlap val="100"/>
        <c:axId val="136432640"/>
        <c:axId val="4507904"/>
      </c:barChart>
      <c:catAx>
        <c:axId val="136432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07904"/>
        <c:crosses val="autoZero"/>
        <c:auto val="1"/>
        <c:lblAlgn val="ctr"/>
        <c:lblOffset val="100"/>
        <c:noMultiLvlLbl val="0"/>
      </c:catAx>
      <c:valAx>
        <c:axId val="4507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432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2'!$C$14:$C$25</c:f>
              <c:numCache>
                <c:formatCode>General</c:formatCode>
                <c:ptCount val="12"/>
              </c:numCache>
            </c:numRef>
          </c:val>
          <c:extLst>
            <c:ext xmlns:c16="http://schemas.microsoft.com/office/drawing/2014/chart" uri="{C3380CC4-5D6E-409C-BE32-E72D297353CC}">
              <c16:uniqueId val="{00000000-FCD5-4986-86F7-C72A475DB4E1}"/>
            </c:ext>
          </c:extLst>
        </c:ser>
        <c:dLbls>
          <c:showLegendKey val="0"/>
          <c:showVal val="0"/>
          <c:showCatName val="0"/>
          <c:showSerName val="0"/>
          <c:showPercent val="0"/>
          <c:showBubbleSize val="0"/>
        </c:dLbls>
        <c:gapWidth val="150"/>
        <c:overlap val="100"/>
        <c:axId val="116418560"/>
        <c:axId val="117525312"/>
      </c:barChart>
      <c:catAx>
        <c:axId val="1164185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7525312"/>
        <c:crosses val="autoZero"/>
        <c:auto val="1"/>
        <c:lblAlgn val="ctr"/>
        <c:lblOffset val="100"/>
        <c:noMultiLvlLbl val="0"/>
      </c:catAx>
      <c:valAx>
        <c:axId val="117525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4185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2217-4848-948A-EAFD548BB7BB}"/>
            </c:ext>
          </c:extLst>
        </c:ser>
        <c:dLbls>
          <c:showLegendKey val="0"/>
          <c:showVal val="0"/>
          <c:showCatName val="0"/>
          <c:showSerName val="0"/>
          <c:showPercent val="0"/>
          <c:showBubbleSize val="0"/>
        </c:dLbls>
        <c:gapWidth val="150"/>
        <c:overlap val="100"/>
        <c:axId val="135540224"/>
        <c:axId val="4509632"/>
      </c:barChart>
      <c:catAx>
        <c:axId val="135540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09632"/>
        <c:crosses val="autoZero"/>
        <c:auto val="1"/>
        <c:lblAlgn val="ctr"/>
        <c:lblOffset val="100"/>
        <c:noMultiLvlLbl val="0"/>
      </c:catAx>
      <c:valAx>
        <c:axId val="45096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540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FC91-4003-AA0B-FB73976AD6D6}"/>
            </c:ext>
          </c:extLst>
        </c:ser>
        <c:dLbls>
          <c:showLegendKey val="0"/>
          <c:showVal val="0"/>
          <c:showCatName val="0"/>
          <c:showSerName val="0"/>
          <c:showPercent val="0"/>
          <c:showBubbleSize val="0"/>
        </c:dLbls>
        <c:gapWidth val="150"/>
        <c:overlap val="100"/>
        <c:axId val="136070144"/>
        <c:axId val="4511360"/>
      </c:barChart>
      <c:catAx>
        <c:axId val="1360701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11360"/>
        <c:crosses val="autoZero"/>
        <c:auto val="1"/>
        <c:lblAlgn val="ctr"/>
        <c:lblOffset val="100"/>
        <c:noMultiLvlLbl val="0"/>
      </c:catAx>
      <c:valAx>
        <c:axId val="4511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0701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70E-434F-ACF2-381A99E6EE51}"/>
            </c:ext>
          </c:extLst>
        </c:ser>
        <c:dLbls>
          <c:showLegendKey val="0"/>
          <c:showVal val="0"/>
          <c:showCatName val="0"/>
          <c:showSerName val="0"/>
          <c:showPercent val="0"/>
          <c:showBubbleSize val="0"/>
        </c:dLbls>
        <c:gapWidth val="150"/>
        <c:overlap val="100"/>
        <c:axId val="136071680"/>
        <c:axId val="4513088"/>
      </c:barChart>
      <c:catAx>
        <c:axId val="1360716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4513088"/>
        <c:crosses val="autoZero"/>
        <c:auto val="1"/>
        <c:lblAlgn val="ctr"/>
        <c:lblOffset val="100"/>
        <c:noMultiLvlLbl val="0"/>
      </c:catAx>
      <c:valAx>
        <c:axId val="4513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0716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A9A-44CD-85B6-42DD3455B67F}"/>
            </c:ext>
          </c:extLst>
        </c:ser>
        <c:dLbls>
          <c:showLegendKey val="0"/>
          <c:showVal val="0"/>
          <c:showCatName val="0"/>
          <c:showSerName val="0"/>
          <c:showPercent val="0"/>
          <c:showBubbleSize val="0"/>
        </c:dLbls>
        <c:gapWidth val="150"/>
        <c:overlap val="100"/>
        <c:axId val="136072704"/>
        <c:axId val="137045120"/>
      </c:barChart>
      <c:catAx>
        <c:axId val="136072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045120"/>
        <c:crosses val="autoZero"/>
        <c:auto val="1"/>
        <c:lblAlgn val="ctr"/>
        <c:lblOffset val="100"/>
        <c:noMultiLvlLbl val="0"/>
      </c:catAx>
      <c:valAx>
        <c:axId val="137045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072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01E-4BEE-89CA-BA6AD8B88EC0}"/>
            </c:ext>
          </c:extLst>
        </c:ser>
        <c:dLbls>
          <c:showLegendKey val="0"/>
          <c:showVal val="0"/>
          <c:showCatName val="0"/>
          <c:showSerName val="0"/>
          <c:showPercent val="0"/>
          <c:showBubbleSize val="0"/>
        </c:dLbls>
        <c:gapWidth val="150"/>
        <c:overlap val="100"/>
        <c:axId val="137396224"/>
        <c:axId val="137046848"/>
      </c:barChart>
      <c:catAx>
        <c:axId val="137396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046848"/>
        <c:crosses val="autoZero"/>
        <c:auto val="1"/>
        <c:lblAlgn val="ctr"/>
        <c:lblOffset val="100"/>
        <c:noMultiLvlLbl val="0"/>
      </c:catAx>
      <c:valAx>
        <c:axId val="137046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396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CF2C-4764-823E-51C56AA70B1F}"/>
            </c:ext>
          </c:extLst>
        </c:ser>
        <c:dLbls>
          <c:showLegendKey val="0"/>
          <c:showVal val="0"/>
          <c:showCatName val="0"/>
          <c:showSerName val="0"/>
          <c:showPercent val="0"/>
          <c:showBubbleSize val="0"/>
        </c:dLbls>
        <c:gapWidth val="150"/>
        <c:overlap val="100"/>
        <c:axId val="130352640"/>
        <c:axId val="137048576"/>
      </c:barChart>
      <c:catAx>
        <c:axId val="1303526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048576"/>
        <c:crosses val="autoZero"/>
        <c:auto val="1"/>
        <c:lblAlgn val="ctr"/>
        <c:lblOffset val="100"/>
        <c:noMultiLvlLbl val="0"/>
      </c:catAx>
      <c:valAx>
        <c:axId val="1370485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3526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5375-498C-963E-F31F1B2B4339}"/>
            </c:ext>
          </c:extLst>
        </c:ser>
        <c:dLbls>
          <c:showLegendKey val="0"/>
          <c:showVal val="0"/>
          <c:showCatName val="0"/>
          <c:showSerName val="0"/>
          <c:showPercent val="0"/>
          <c:showBubbleSize val="0"/>
        </c:dLbls>
        <c:gapWidth val="150"/>
        <c:overlap val="100"/>
        <c:axId val="126177792"/>
        <c:axId val="137050304"/>
      </c:barChart>
      <c:catAx>
        <c:axId val="126177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050304"/>
        <c:crosses val="autoZero"/>
        <c:auto val="1"/>
        <c:lblAlgn val="ctr"/>
        <c:lblOffset val="100"/>
        <c:noMultiLvlLbl val="0"/>
      </c:catAx>
      <c:valAx>
        <c:axId val="1370503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177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CA5F-479B-9A00-671EEEA2CEAE}"/>
            </c:ext>
          </c:extLst>
        </c:ser>
        <c:dLbls>
          <c:showLegendKey val="0"/>
          <c:showVal val="0"/>
          <c:showCatName val="0"/>
          <c:showSerName val="0"/>
          <c:showPercent val="0"/>
          <c:showBubbleSize val="0"/>
        </c:dLbls>
        <c:gapWidth val="150"/>
        <c:overlap val="100"/>
        <c:axId val="137397248"/>
        <c:axId val="137519104"/>
      </c:barChart>
      <c:catAx>
        <c:axId val="1373972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519104"/>
        <c:crosses val="autoZero"/>
        <c:auto val="1"/>
        <c:lblAlgn val="ctr"/>
        <c:lblOffset val="100"/>
        <c:noMultiLvlLbl val="0"/>
      </c:catAx>
      <c:valAx>
        <c:axId val="137519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397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D07-41BD-9BC3-E8C7D00D3F98}"/>
            </c:ext>
          </c:extLst>
        </c:ser>
        <c:dLbls>
          <c:showLegendKey val="0"/>
          <c:showVal val="0"/>
          <c:showCatName val="0"/>
          <c:showSerName val="0"/>
          <c:showPercent val="0"/>
          <c:showBubbleSize val="0"/>
        </c:dLbls>
        <c:gapWidth val="150"/>
        <c:overlap val="100"/>
        <c:axId val="137397760"/>
        <c:axId val="137520832"/>
      </c:barChart>
      <c:catAx>
        <c:axId val="1373977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520832"/>
        <c:crosses val="autoZero"/>
        <c:auto val="1"/>
        <c:lblAlgn val="ctr"/>
        <c:lblOffset val="100"/>
        <c:noMultiLvlLbl val="0"/>
      </c:catAx>
      <c:valAx>
        <c:axId val="137520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3977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63E-421B-A531-8CBEFB2790F8}"/>
            </c:ext>
          </c:extLst>
        </c:ser>
        <c:dLbls>
          <c:showLegendKey val="0"/>
          <c:showVal val="0"/>
          <c:showCatName val="0"/>
          <c:showSerName val="0"/>
          <c:showPercent val="0"/>
          <c:showBubbleSize val="0"/>
        </c:dLbls>
        <c:gapWidth val="150"/>
        <c:overlap val="100"/>
        <c:axId val="137398272"/>
        <c:axId val="137522560"/>
      </c:barChart>
      <c:catAx>
        <c:axId val="1373982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522560"/>
        <c:crosses val="autoZero"/>
        <c:auto val="1"/>
        <c:lblAlgn val="ctr"/>
        <c:lblOffset val="100"/>
        <c:noMultiLvlLbl val="0"/>
      </c:catAx>
      <c:valAx>
        <c:axId val="137522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3982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E13D-4EFB-9539-F9E34F3779F5}"/>
            </c:ext>
          </c:extLst>
        </c:ser>
        <c:dLbls>
          <c:showLegendKey val="0"/>
          <c:showVal val="0"/>
          <c:showCatName val="0"/>
          <c:showSerName val="0"/>
          <c:showPercent val="0"/>
          <c:showBubbleSize val="0"/>
        </c:dLbls>
        <c:gapWidth val="150"/>
        <c:overlap val="100"/>
        <c:axId val="116419072"/>
        <c:axId val="117527040"/>
      </c:barChart>
      <c:catAx>
        <c:axId val="1164190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7527040"/>
        <c:crosses val="autoZero"/>
        <c:auto val="1"/>
        <c:lblAlgn val="ctr"/>
        <c:lblOffset val="100"/>
        <c:noMultiLvlLbl val="0"/>
      </c:catAx>
      <c:valAx>
        <c:axId val="117527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419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E8A-4F45-BEB3-CDA69CB77C4F}"/>
            </c:ext>
          </c:extLst>
        </c:ser>
        <c:dLbls>
          <c:showLegendKey val="0"/>
          <c:showVal val="0"/>
          <c:showCatName val="0"/>
          <c:showSerName val="0"/>
          <c:showPercent val="0"/>
          <c:showBubbleSize val="0"/>
        </c:dLbls>
        <c:gapWidth val="150"/>
        <c:overlap val="100"/>
        <c:axId val="134520832"/>
        <c:axId val="137524288"/>
      </c:barChart>
      <c:catAx>
        <c:axId val="1345208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524288"/>
        <c:crosses val="autoZero"/>
        <c:auto val="1"/>
        <c:lblAlgn val="ctr"/>
        <c:lblOffset val="100"/>
        <c:noMultiLvlLbl val="0"/>
      </c:catAx>
      <c:valAx>
        <c:axId val="1375242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45208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94B2-4D14-AF84-2020AB89206D}"/>
            </c:ext>
          </c:extLst>
        </c:ser>
        <c:dLbls>
          <c:showLegendKey val="0"/>
          <c:showVal val="0"/>
          <c:showCatName val="0"/>
          <c:showSerName val="0"/>
          <c:showPercent val="0"/>
          <c:showBubbleSize val="0"/>
        </c:dLbls>
        <c:gapWidth val="150"/>
        <c:overlap val="100"/>
        <c:axId val="137399296"/>
        <c:axId val="137526016"/>
      </c:barChart>
      <c:catAx>
        <c:axId val="137399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526016"/>
        <c:crosses val="autoZero"/>
        <c:auto val="1"/>
        <c:lblAlgn val="ctr"/>
        <c:lblOffset val="100"/>
        <c:noMultiLvlLbl val="0"/>
      </c:catAx>
      <c:valAx>
        <c:axId val="1375260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399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A043-4AC7-8C7A-754940AC0238}"/>
            </c:ext>
          </c:extLst>
        </c:ser>
        <c:dLbls>
          <c:showLegendKey val="0"/>
          <c:showVal val="0"/>
          <c:showCatName val="0"/>
          <c:showSerName val="0"/>
          <c:showPercent val="0"/>
          <c:showBubbleSize val="0"/>
        </c:dLbls>
        <c:gapWidth val="150"/>
        <c:overlap val="100"/>
        <c:axId val="137399808"/>
        <c:axId val="137626176"/>
      </c:barChart>
      <c:catAx>
        <c:axId val="137399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626176"/>
        <c:crosses val="autoZero"/>
        <c:auto val="1"/>
        <c:lblAlgn val="ctr"/>
        <c:lblOffset val="100"/>
        <c:noMultiLvlLbl val="0"/>
      </c:catAx>
      <c:valAx>
        <c:axId val="137626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399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5376-408A-86F6-85DC6EAA0FFE}"/>
            </c:ext>
          </c:extLst>
        </c:ser>
        <c:dLbls>
          <c:showLegendKey val="0"/>
          <c:showVal val="0"/>
          <c:showCatName val="0"/>
          <c:showSerName val="0"/>
          <c:showPercent val="0"/>
          <c:showBubbleSize val="0"/>
        </c:dLbls>
        <c:gapWidth val="150"/>
        <c:overlap val="100"/>
        <c:axId val="137928704"/>
        <c:axId val="137627904"/>
      </c:barChart>
      <c:catAx>
        <c:axId val="137928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627904"/>
        <c:crosses val="autoZero"/>
        <c:auto val="1"/>
        <c:lblAlgn val="ctr"/>
        <c:lblOffset val="100"/>
        <c:noMultiLvlLbl val="0"/>
      </c:catAx>
      <c:valAx>
        <c:axId val="137627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928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984-41DD-8CC8-9F4A76B89CA3}"/>
            </c:ext>
          </c:extLst>
        </c:ser>
        <c:dLbls>
          <c:showLegendKey val="0"/>
          <c:showVal val="0"/>
          <c:showCatName val="0"/>
          <c:showSerName val="0"/>
          <c:showPercent val="0"/>
          <c:showBubbleSize val="0"/>
        </c:dLbls>
        <c:gapWidth val="150"/>
        <c:overlap val="100"/>
        <c:axId val="137929216"/>
        <c:axId val="137630208"/>
      </c:barChart>
      <c:catAx>
        <c:axId val="137929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630208"/>
        <c:crosses val="autoZero"/>
        <c:auto val="1"/>
        <c:lblAlgn val="ctr"/>
        <c:lblOffset val="100"/>
        <c:noMultiLvlLbl val="0"/>
      </c:catAx>
      <c:valAx>
        <c:axId val="137630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929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2C4-403E-A3E9-CBB102027EA9}"/>
            </c:ext>
          </c:extLst>
        </c:ser>
        <c:dLbls>
          <c:showLegendKey val="0"/>
          <c:showVal val="0"/>
          <c:showCatName val="0"/>
          <c:showSerName val="0"/>
          <c:showPercent val="0"/>
          <c:showBubbleSize val="0"/>
        </c:dLbls>
        <c:gapWidth val="150"/>
        <c:overlap val="100"/>
        <c:axId val="137929728"/>
        <c:axId val="137631936"/>
      </c:barChart>
      <c:catAx>
        <c:axId val="137929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7631936"/>
        <c:crosses val="autoZero"/>
        <c:auto val="1"/>
        <c:lblAlgn val="ctr"/>
        <c:lblOffset val="100"/>
        <c:noMultiLvlLbl val="0"/>
      </c:catAx>
      <c:valAx>
        <c:axId val="1376319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929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AB5-44F8-8762-98ACD07D6D9B}"/>
            </c:ext>
          </c:extLst>
        </c:ser>
        <c:dLbls>
          <c:showLegendKey val="0"/>
          <c:showVal val="0"/>
          <c:showCatName val="0"/>
          <c:showSerName val="0"/>
          <c:showPercent val="0"/>
          <c:showBubbleSize val="0"/>
        </c:dLbls>
        <c:gapWidth val="150"/>
        <c:overlap val="100"/>
        <c:axId val="137930240"/>
        <c:axId val="138018816"/>
      </c:barChart>
      <c:catAx>
        <c:axId val="1379302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018816"/>
        <c:crosses val="autoZero"/>
        <c:auto val="1"/>
        <c:lblAlgn val="ctr"/>
        <c:lblOffset val="100"/>
        <c:noMultiLvlLbl val="0"/>
      </c:catAx>
      <c:valAx>
        <c:axId val="138018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9302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680E-4AF7-B2A7-60484714C6B9}"/>
            </c:ext>
          </c:extLst>
        </c:ser>
        <c:dLbls>
          <c:showLegendKey val="0"/>
          <c:showVal val="0"/>
          <c:showCatName val="0"/>
          <c:showSerName val="0"/>
          <c:showPercent val="0"/>
          <c:showBubbleSize val="0"/>
        </c:dLbls>
        <c:gapWidth val="150"/>
        <c:overlap val="100"/>
        <c:axId val="137930752"/>
        <c:axId val="138020544"/>
      </c:barChart>
      <c:catAx>
        <c:axId val="137930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020544"/>
        <c:crosses val="autoZero"/>
        <c:auto val="1"/>
        <c:lblAlgn val="ctr"/>
        <c:lblOffset val="100"/>
        <c:noMultiLvlLbl val="0"/>
      </c:catAx>
      <c:valAx>
        <c:axId val="1380205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930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706.72199999999998</c:v>
                </c:pt>
                <c:pt idx="1">
                  <c:v>705.56</c:v>
                </c:pt>
                <c:pt idx="2">
                  <c:v>671.80799999999999</c:v>
                </c:pt>
                <c:pt idx="3">
                  <c:v>708.89</c:v>
                </c:pt>
                <c:pt idx="4">
                  <c:v>705.77800000000002</c:v>
                </c:pt>
                <c:pt idx="5">
                  <c:v>754.53599999999994</c:v>
                </c:pt>
                <c:pt idx="6">
                  <c:v>769.77</c:v>
                </c:pt>
                <c:pt idx="7">
                  <c:v>763.53599999999994</c:v>
                </c:pt>
                <c:pt idx="8">
                  <c:v>752.88</c:v>
                </c:pt>
                <c:pt idx="9">
                  <c:v>748.17600000000004</c:v>
                </c:pt>
                <c:pt idx="10">
                  <c:v>758.83199999999999</c:v>
                </c:pt>
                <c:pt idx="11">
                  <c:v>718.27200000000005</c:v>
                </c:pt>
              </c:numCache>
            </c:numRef>
          </c:val>
          <c:extLst>
            <c:ext xmlns:c16="http://schemas.microsoft.com/office/drawing/2014/chart" uri="{C3380CC4-5D6E-409C-BE32-E72D297353CC}">
              <c16:uniqueId val="{00000000-74CF-40DA-A9C1-2C6B795311C3}"/>
            </c:ext>
          </c:extLst>
        </c:ser>
        <c:dLbls>
          <c:showLegendKey val="0"/>
          <c:showVal val="0"/>
          <c:showCatName val="0"/>
          <c:showSerName val="0"/>
          <c:showPercent val="0"/>
          <c:showBubbleSize val="0"/>
        </c:dLbls>
        <c:gapWidth val="150"/>
        <c:overlap val="100"/>
        <c:axId val="137931264"/>
        <c:axId val="138022272"/>
      </c:barChart>
      <c:catAx>
        <c:axId val="1379312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022272"/>
        <c:crosses val="autoZero"/>
        <c:auto val="1"/>
        <c:lblAlgn val="ctr"/>
        <c:lblOffset val="100"/>
        <c:noMultiLvlLbl val="0"/>
      </c:catAx>
      <c:valAx>
        <c:axId val="138022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9312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C14D-480E-8AC5-6938FB6DA7A8}"/>
            </c:ext>
          </c:extLst>
        </c:ser>
        <c:dLbls>
          <c:showLegendKey val="0"/>
          <c:showVal val="0"/>
          <c:showCatName val="0"/>
          <c:showSerName val="0"/>
          <c:showPercent val="0"/>
          <c:showBubbleSize val="0"/>
        </c:dLbls>
        <c:gapWidth val="150"/>
        <c:overlap val="100"/>
        <c:axId val="137398784"/>
        <c:axId val="138024576"/>
      </c:barChart>
      <c:catAx>
        <c:axId val="1373987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024576"/>
        <c:crosses val="autoZero"/>
        <c:auto val="1"/>
        <c:lblAlgn val="ctr"/>
        <c:lblOffset val="100"/>
        <c:noMultiLvlLbl val="0"/>
      </c:catAx>
      <c:valAx>
        <c:axId val="1380245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3987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B79-439E-8600-04FBEFDBC41F}"/>
            </c:ext>
          </c:extLst>
        </c:ser>
        <c:dLbls>
          <c:showLegendKey val="0"/>
          <c:showVal val="0"/>
          <c:showCatName val="0"/>
          <c:showSerName val="0"/>
          <c:showPercent val="0"/>
          <c:showBubbleSize val="0"/>
        </c:dLbls>
        <c:gapWidth val="150"/>
        <c:overlap val="100"/>
        <c:axId val="116419584"/>
        <c:axId val="117528768"/>
      </c:barChart>
      <c:catAx>
        <c:axId val="116419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7528768"/>
        <c:crosses val="autoZero"/>
        <c:auto val="1"/>
        <c:lblAlgn val="ctr"/>
        <c:lblOffset val="100"/>
        <c:noMultiLvlLbl val="0"/>
      </c:catAx>
      <c:valAx>
        <c:axId val="117528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419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8CE-44EA-82C2-0363F6C42631}"/>
            </c:ext>
          </c:extLst>
        </c:ser>
        <c:dLbls>
          <c:showLegendKey val="0"/>
          <c:showVal val="0"/>
          <c:showCatName val="0"/>
          <c:showSerName val="0"/>
          <c:showPercent val="0"/>
          <c:showBubbleSize val="0"/>
        </c:dLbls>
        <c:gapWidth val="150"/>
        <c:overlap val="100"/>
        <c:axId val="137931776"/>
        <c:axId val="138026304"/>
      </c:barChart>
      <c:catAx>
        <c:axId val="1379317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026304"/>
        <c:crosses val="autoZero"/>
        <c:auto val="1"/>
        <c:lblAlgn val="ctr"/>
        <c:lblOffset val="100"/>
        <c:noMultiLvlLbl val="0"/>
      </c:catAx>
      <c:valAx>
        <c:axId val="1380263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931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E58-4056-82B0-546C3A4DE9D4}"/>
            </c:ext>
          </c:extLst>
        </c:ser>
        <c:dLbls>
          <c:showLegendKey val="0"/>
          <c:showVal val="0"/>
          <c:showCatName val="0"/>
          <c:showSerName val="0"/>
          <c:showPercent val="0"/>
          <c:showBubbleSize val="0"/>
        </c:dLbls>
        <c:gapWidth val="150"/>
        <c:overlap val="100"/>
        <c:axId val="137932288"/>
        <c:axId val="138585216"/>
      </c:barChart>
      <c:catAx>
        <c:axId val="137932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585216"/>
        <c:crosses val="autoZero"/>
        <c:auto val="1"/>
        <c:lblAlgn val="ctr"/>
        <c:lblOffset val="100"/>
        <c:noMultiLvlLbl val="0"/>
      </c:catAx>
      <c:valAx>
        <c:axId val="138585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932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9F6-4E62-9718-C899B7C59079}"/>
            </c:ext>
          </c:extLst>
        </c:ser>
        <c:dLbls>
          <c:showLegendKey val="0"/>
          <c:showVal val="0"/>
          <c:showCatName val="0"/>
          <c:showSerName val="0"/>
          <c:showPercent val="0"/>
          <c:showBubbleSize val="0"/>
        </c:dLbls>
        <c:gapWidth val="150"/>
        <c:overlap val="100"/>
        <c:axId val="132026368"/>
        <c:axId val="138586944"/>
      </c:barChart>
      <c:catAx>
        <c:axId val="1320263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586944"/>
        <c:crosses val="autoZero"/>
        <c:auto val="1"/>
        <c:lblAlgn val="ctr"/>
        <c:lblOffset val="100"/>
        <c:noMultiLvlLbl val="0"/>
      </c:catAx>
      <c:valAx>
        <c:axId val="138586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026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2C7C-41CE-B13C-9E45E2AD7432}"/>
            </c:ext>
          </c:extLst>
        </c:ser>
        <c:dLbls>
          <c:showLegendKey val="0"/>
          <c:showVal val="0"/>
          <c:showCatName val="0"/>
          <c:showSerName val="0"/>
          <c:showPercent val="0"/>
          <c:showBubbleSize val="0"/>
        </c:dLbls>
        <c:gapWidth val="150"/>
        <c:overlap val="100"/>
        <c:axId val="138645504"/>
        <c:axId val="138588096"/>
      </c:barChart>
      <c:catAx>
        <c:axId val="138645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588096"/>
        <c:crosses val="autoZero"/>
        <c:auto val="1"/>
        <c:lblAlgn val="ctr"/>
        <c:lblOffset val="100"/>
        <c:noMultiLvlLbl val="0"/>
      </c:catAx>
      <c:valAx>
        <c:axId val="1385880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8645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422C-4035-813A-7B42E686913A}"/>
            </c:ext>
          </c:extLst>
        </c:ser>
        <c:dLbls>
          <c:showLegendKey val="0"/>
          <c:showVal val="0"/>
          <c:showCatName val="0"/>
          <c:showSerName val="0"/>
          <c:showPercent val="0"/>
          <c:showBubbleSize val="0"/>
        </c:dLbls>
        <c:gapWidth val="150"/>
        <c:overlap val="100"/>
        <c:axId val="138646016"/>
        <c:axId val="138589824"/>
      </c:barChart>
      <c:catAx>
        <c:axId val="138646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589824"/>
        <c:crosses val="autoZero"/>
        <c:auto val="1"/>
        <c:lblAlgn val="ctr"/>
        <c:lblOffset val="100"/>
        <c:noMultiLvlLbl val="0"/>
      </c:catAx>
      <c:valAx>
        <c:axId val="138589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8646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73C1-465E-A987-FFE4884D0D45}"/>
            </c:ext>
          </c:extLst>
        </c:ser>
        <c:dLbls>
          <c:showLegendKey val="0"/>
          <c:showVal val="0"/>
          <c:showCatName val="0"/>
          <c:showSerName val="0"/>
          <c:showPercent val="0"/>
          <c:showBubbleSize val="0"/>
        </c:dLbls>
        <c:gapWidth val="150"/>
        <c:overlap val="100"/>
        <c:axId val="138646528"/>
        <c:axId val="138591552"/>
      </c:barChart>
      <c:catAx>
        <c:axId val="138646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591552"/>
        <c:crosses val="autoZero"/>
        <c:auto val="1"/>
        <c:lblAlgn val="ctr"/>
        <c:lblOffset val="100"/>
        <c:noMultiLvlLbl val="0"/>
      </c:catAx>
      <c:valAx>
        <c:axId val="138591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8646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C8-4CEA-9629-38054976B830}"/>
            </c:ext>
          </c:extLst>
        </c:ser>
        <c:dLbls>
          <c:showLegendKey val="0"/>
          <c:showVal val="0"/>
          <c:showCatName val="0"/>
          <c:showSerName val="0"/>
          <c:showPercent val="0"/>
          <c:showBubbleSize val="0"/>
        </c:dLbls>
        <c:gapWidth val="150"/>
        <c:overlap val="100"/>
        <c:axId val="138647040"/>
        <c:axId val="138863744"/>
      </c:barChart>
      <c:catAx>
        <c:axId val="138647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863744"/>
        <c:crosses val="autoZero"/>
        <c:auto val="1"/>
        <c:lblAlgn val="ctr"/>
        <c:lblOffset val="100"/>
        <c:noMultiLvlLbl val="0"/>
      </c:catAx>
      <c:valAx>
        <c:axId val="138863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8647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D56-4293-A42A-D0C84762600B}"/>
            </c:ext>
          </c:extLst>
        </c:ser>
        <c:dLbls>
          <c:showLegendKey val="0"/>
          <c:showVal val="0"/>
          <c:showCatName val="0"/>
          <c:showSerName val="0"/>
          <c:showPercent val="0"/>
          <c:showBubbleSize val="0"/>
        </c:dLbls>
        <c:gapWidth val="150"/>
        <c:overlap val="100"/>
        <c:axId val="138647552"/>
        <c:axId val="138865472"/>
      </c:barChart>
      <c:catAx>
        <c:axId val="138647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865472"/>
        <c:crosses val="autoZero"/>
        <c:auto val="1"/>
        <c:lblAlgn val="ctr"/>
        <c:lblOffset val="100"/>
        <c:noMultiLvlLbl val="0"/>
      </c:catAx>
      <c:valAx>
        <c:axId val="138865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8647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0E4-47CF-A1A8-87E44D527A20}"/>
            </c:ext>
          </c:extLst>
        </c:ser>
        <c:dLbls>
          <c:showLegendKey val="0"/>
          <c:showVal val="0"/>
          <c:showCatName val="0"/>
          <c:showSerName val="0"/>
          <c:showPercent val="0"/>
          <c:showBubbleSize val="0"/>
        </c:dLbls>
        <c:gapWidth val="150"/>
        <c:overlap val="100"/>
        <c:axId val="138648064"/>
        <c:axId val="138867200"/>
      </c:barChart>
      <c:catAx>
        <c:axId val="138648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867200"/>
        <c:crosses val="autoZero"/>
        <c:auto val="1"/>
        <c:lblAlgn val="ctr"/>
        <c:lblOffset val="100"/>
        <c:noMultiLvlLbl val="0"/>
      </c:catAx>
      <c:valAx>
        <c:axId val="1388672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8648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D41A-44C0-A10C-6023B4439F92}"/>
            </c:ext>
          </c:extLst>
        </c:ser>
        <c:dLbls>
          <c:showLegendKey val="0"/>
          <c:showVal val="0"/>
          <c:showCatName val="0"/>
          <c:showSerName val="0"/>
          <c:showPercent val="0"/>
          <c:showBubbleSize val="0"/>
        </c:dLbls>
        <c:gapWidth val="150"/>
        <c:overlap val="100"/>
        <c:axId val="135671296"/>
        <c:axId val="138868928"/>
      </c:barChart>
      <c:catAx>
        <c:axId val="135671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8868928"/>
        <c:crosses val="autoZero"/>
        <c:auto val="1"/>
        <c:lblAlgn val="ctr"/>
        <c:lblOffset val="100"/>
        <c:noMultiLvlLbl val="0"/>
      </c:catAx>
      <c:valAx>
        <c:axId val="1388689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671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3DC-4E6B-BD0C-432A1679BD71}"/>
            </c:ext>
          </c:extLst>
        </c:ser>
        <c:dLbls>
          <c:showLegendKey val="0"/>
          <c:showVal val="0"/>
          <c:showCatName val="0"/>
          <c:showSerName val="0"/>
          <c:showPercent val="0"/>
          <c:showBubbleSize val="0"/>
        </c:dLbls>
        <c:gapWidth val="150"/>
        <c:overlap val="100"/>
        <c:axId val="116420096"/>
        <c:axId val="125788160"/>
      </c:barChart>
      <c:catAx>
        <c:axId val="116420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5788160"/>
        <c:crosses val="autoZero"/>
        <c:auto val="1"/>
        <c:lblAlgn val="ctr"/>
        <c:lblOffset val="100"/>
        <c:noMultiLvlLbl val="0"/>
      </c:catAx>
      <c:valAx>
        <c:axId val="1257881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420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63E4-403C-B6A5-3E7B0010F220}"/>
            </c:ext>
          </c:extLst>
        </c:ser>
        <c:dLbls>
          <c:showLegendKey val="0"/>
          <c:showVal val="0"/>
          <c:showCatName val="0"/>
          <c:showSerName val="0"/>
          <c:showPercent val="0"/>
          <c:showBubbleSize val="0"/>
        </c:dLbls>
        <c:gapWidth val="150"/>
        <c:overlap val="100"/>
        <c:axId val="135700992"/>
        <c:axId val="135872512"/>
      </c:barChart>
      <c:catAx>
        <c:axId val="135700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872512"/>
        <c:crosses val="autoZero"/>
        <c:auto val="1"/>
        <c:lblAlgn val="ctr"/>
        <c:lblOffset val="100"/>
        <c:noMultiLvlLbl val="0"/>
      </c:catAx>
      <c:valAx>
        <c:axId val="135872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700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"₡"#,##0</c:formatCode>
                <c:ptCount val="12"/>
              </c:numCache>
            </c:numRef>
          </c:val>
          <c:extLst>
            <c:ext xmlns:c16="http://schemas.microsoft.com/office/drawing/2014/chart" uri="{C3380CC4-5D6E-409C-BE32-E72D297353CC}">
              <c16:uniqueId val="{00000000-B7C9-4910-9691-6614634003DD}"/>
            </c:ext>
          </c:extLst>
        </c:ser>
        <c:dLbls>
          <c:showLegendKey val="0"/>
          <c:showVal val="0"/>
          <c:showCatName val="0"/>
          <c:showSerName val="0"/>
          <c:showPercent val="0"/>
          <c:showBubbleSize val="0"/>
        </c:dLbls>
        <c:gapWidth val="150"/>
        <c:overlap val="100"/>
        <c:axId val="135701504"/>
        <c:axId val="135874240"/>
      </c:barChart>
      <c:catAx>
        <c:axId val="135701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874240"/>
        <c:crosses val="autoZero"/>
        <c:auto val="1"/>
        <c:lblAlgn val="ctr"/>
        <c:lblOffset val="100"/>
        <c:noMultiLvlLbl val="0"/>
      </c:catAx>
      <c:valAx>
        <c:axId val="135874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701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EF4-4C88-BC67-2B0758DC0FA4}"/>
            </c:ext>
          </c:extLst>
        </c:ser>
        <c:dLbls>
          <c:showLegendKey val="0"/>
          <c:showVal val="0"/>
          <c:showCatName val="0"/>
          <c:showSerName val="0"/>
          <c:showPercent val="0"/>
          <c:showBubbleSize val="0"/>
        </c:dLbls>
        <c:gapWidth val="150"/>
        <c:overlap val="100"/>
        <c:axId val="135702016"/>
        <c:axId val="135875968"/>
      </c:barChart>
      <c:catAx>
        <c:axId val="135702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875968"/>
        <c:crosses val="autoZero"/>
        <c:auto val="1"/>
        <c:lblAlgn val="ctr"/>
        <c:lblOffset val="100"/>
        <c:noMultiLvlLbl val="0"/>
      </c:catAx>
      <c:valAx>
        <c:axId val="135875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702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D34-4498-B382-49C8C91F0F72}"/>
            </c:ext>
          </c:extLst>
        </c:ser>
        <c:dLbls>
          <c:showLegendKey val="0"/>
          <c:showVal val="0"/>
          <c:showCatName val="0"/>
          <c:showSerName val="0"/>
          <c:showPercent val="0"/>
          <c:showBubbleSize val="0"/>
        </c:dLbls>
        <c:gapWidth val="150"/>
        <c:overlap val="100"/>
        <c:axId val="135702528"/>
        <c:axId val="135877696"/>
      </c:barChart>
      <c:catAx>
        <c:axId val="135702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877696"/>
        <c:crosses val="autoZero"/>
        <c:auto val="1"/>
        <c:lblAlgn val="ctr"/>
        <c:lblOffset val="100"/>
        <c:noMultiLvlLbl val="0"/>
      </c:catAx>
      <c:valAx>
        <c:axId val="135877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702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581-42DB-9344-C2F9871CD48C}"/>
            </c:ext>
          </c:extLst>
        </c:ser>
        <c:dLbls>
          <c:showLegendKey val="0"/>
          <c:showVal val="0"/>
          <c:showCatName val="0"/>
          <c:showSerName val="0"/>
          <c:showPercent val="0"/>
          <c:showBubbleSize val="0"/>
        </c:dLbls>
        <c:gapWidth val="150"/>
        <c:overlap val="100"/>
        <c:axId val="135703040"/>
        <c:axId val="135879424"/>
      </c:barChart>
      <c:catAx>
        <c:axId val="135703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5879424"/>
        <c:crosses val="autoZero"/>
        <c:auto val="1"/>
        <c:lblAlgn val="ctr"/>
        <c:lblOffset val="100"/>
        <c:noMultiLvlLbl val="0"/>
      </c:catAx>
      <c:valAx>
        <c:axId val="135879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703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87AD-4A7E-9FBD-4C4C55DE4175}"/>
            </c:ext>
          </c:extLst>
        </c:ser>
        <c:dLbls>
          <c:showLegendKey val="0"/>
          <c:showVal val="0"/>
          <c:showCatName val="0"/>
          <c:showSerName val="0"/>
          <c:showPercent val="0"/>
          <c:showBubbleSize val="0"/>
        </c:dLbls>
        <c:gapWidth val="150"/>
        <c:overlap val="100"/>
        <c:axId val="135703552"/>
        <c:axId val="139821632"/>
      </c:barChart>
      <c:catAx>
        <c:axId val="135703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821632"/>
        <c:crosses val="autoZero"/>
        <c:auto val="1"/>
        <c:lblAlgn val="ctr"/>
        <c:lblOffset val="100"/>
        <c:noMultiLvlLbl val="0"/>
      </c:catAx>
      <c:valAx>
        <c:axId val="1398216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703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E95E-490D-AABA-23DB1422B07F}"/>
            </c:ext>
          </c:extLst>
        </c:ser>
        <c:dLbls>
          <c:showLegendKey val="0"/>
          <c:showVal val="0"/>
          <c:showCatName val="0"/>
          <c:showSerName val="0"/>
          <c:showPercent val="0"/>
          <c:showBubbleSize val="0"/>
        </c:dLbls>
        <c:gapWidth val="150"/>
        <c:overlap val="100"/>
        <c:axId val="135704064"/>
        <c:axId val="139823360"/>
      </c:barChart>
      <c:catAx>
        <c:axId val="135704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823360"/>
        <c:crosses val="autoZero"/>
        <c:auto val="1"/>
        <c:lblAlgn val="ctr"/>
        <c:lblOffset val="100"/>
        <c:noMultiLvlLbl val="0"/>
      </c:catAx>
      <c:valAx>
        <c:axId val="139823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704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1507-4FF7-B2EE-CFBEF0985E97}"/>
            </c:ext>
          </c:extLst>
        </c:ser>
        <c:dLbls>
          <c:showLegendKey val="0"/>
          <c:showVal val="0"/>
          <c:showCatName val="0"/>
          <c:showSerName val="0"/>
          <c:showPercent val="0"/>
          <c:showBubbleSize val="0"/>
        </c:dLbls>
        <c:gapWidth val="150"/>
        <c:overlap val="100"/>
        <c:axId val="139993600"/>
        <c:axId val="139825088"/>
      </c:barChart>
      <c:catAx>
        <c:axId val="1399936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825088"/>
        <c:crosses val="autoZero"/>
        <c:auto val="1"/>
        <c:lblAlgn val="ctr"/>
        <c:lblOffset val="100"/>
        <c:noMultiLvlLbl val="0"/>
      </c:catAx>
      <c:valAx>
        <c:axId val="139825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9936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EE7-410D-85D5-EC4D2C40E1FC}"/>
            </c:ext>
          </c:extLst>
        </c:ser>
        <c:dLbls>
          <c:showLegendKey val="0"/>
          <c:showVal val="0"/>
          <c:showCatName val="0"/>
          <c:showSerName val="0"/>
          <c:showPercent val="0"/>
          <c:showBubbleSize val="0"/>
        </c:dLbls>
        <c:gapWidth val="150"/>
        <c:overlap val="100"/>
        <c:axId val="139993088"/>
        <c:axId val="139826816"/>
      </c:barChart>
      <c:catAx>
        <c:axId val="1399930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826816"/>
        <c:crosses val="autoZero"/>
        <c:auto val="1"/>
        <c:lblAlgn val="ctr"/>
        <c:lblOffset val="100"/>
        <c:noMultiLvlLbl val="0"/>
      </c:catAx>
      <c:valAx>
        <c:axId val="139826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9930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993-4951-87A6-601CE44B027C}"/>
            </c:ext>
          </c:extLst>
        </c:ser>
        <c:dLbls>
          <c:showLegendKey val="0"/>
          <c:showVal val="0"/>
          <c:showCatName val="0"/>
          <c:showSerName val="0"/>
          <c:showPercent val="0"/>
          <c:showBubbleSize val="0"/>
        </c:dLbls>
        <c:gapWidth val="150"/>
        <c:overlap val="100"/>
        <c:axId val="139994112"/>
        <c:axId val="140107776"/>
      </c:barChart>
      <c:catAx>
        <c:axId val="1399941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107776"/>
        <c:crosses val="autoZero"/>
        <c:auto val="1"/>
        <c:lblAlgn val="ctr"/>
        <c:lblOffset val="100"/>
        <c:noMultiLvlLbl val="0"/>
      </c:catAx>
      <c:valAx>
        <c:axId val="140107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9941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AC3-4535-96B0-85C417852C65}"/>
            </c:ext>
          </c:extLst>
        </c:ser>
        <c:dLbls>
          <c:showLegendKey val="0"/>
          <c:showVal val="0"/>
          <c:showCatName val="0"/>
          <c:showSerName val="0"/>
          <c:showPercent val="0"/>
          <c:showBubbleSize val="0"/>
        </c:dLbls>
        <c:gapWidth val="150"/>
        <c:overlap val="100"/>
        <c:axId val="125874176"/>
        <c:axId val="125789888"/>
      </c:barChart>
      <c:catAx>
        <c:axId val="125874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5789888"/>
        <c:crosses val="autoZero"/>
        <c:auto val="1"/>
        <c:lblAlgn val="ctr"/>
        <c:lblOffset val="100"/>
        <c:noMultiLvlLbl val="0"/>
      </c:catAx>
      <c:valAx>
        <c:axId val="1257898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5874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C0D-4F9D-94DB-2DC9F9D71CC7}"/>
            </c:ext>
          </c:extLst>
        </c:ser>
        <c:dLbls>
          <c:showLegendKey val="0"/>
          <c:showVal val="0"/>
          <c:showCatName val="0"/>
          <c:showSerName val="0"/>
          <c:showPercent val="0"/>
          <c:showBubbleSize val="0"/>
        </c:dLbls>
        <c:gapWidth val="150"/>
        <c:overlap val="100"/>
        <c:axId val="139994624"/>
        <c:axId val="140109504"/>
      </c:barChart>
      <c:catAx>
        <c:axId val="139994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109504"/>
        <c:crosses val="autoZero"/>
        <c:auto val="1"/>
        <c:lblAlgn val="ctr"/>
        <c:lblOffset val="100"/>
        <c:noMultiLvlLbl val="0"/>
      </c:catAx>
      <c:valAx>
        <c:axId val="140109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994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9C60-42A0-8B74-03A93060FECC}"/>
            </c:ext>
          </c:extLst>
        </c:ser>
        <c:dLbls>
          <c:showLegendKey val="0"/>
          <c:showVal val="0"/>
          <c:showCatName val="0"/>
          <c:showSerName val="0"/>
          <c:showPercent val="0"/>
          <c:showBubbleSize val="0"/>
        </c:dLbls>
        <c:gapWidth val="150"/>
        <c:overlap val="100"/>
        <c:axId val="139995136"/>
        <c:axId val="140110656"/>
      </c:barChart>
      <c:catAx>
        <c:axId val="139995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110656"/>
        <c:crosses val="autoZero"/>
        <c:auto val="1"/>
        <c:lblAlgn val="ctr"/>
        <c:lblOffset val="100"/>
        <c:noMultiLvlLbl val="0"/>
      </c:catAx>
      <c:valAx>
        <c:axId val="1401106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9951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380C-4B55-8FFE-D27423B4F2E8}"/>
            </c:ext>
          </c:extLst>
        </c:ser>
        <c:dLbls>
          <c:showLegendKey val="0"/>
          <c:showVal val="0"/>
          <c:showCatName val="0"/>
          <c:showSerName val="0"/>
          <c:showPercent val="0"/>
          <c:showBubbleSize val="0"/>
        </c:dLbls>
        <c:gapWidth val="150"/>
        <c:overlap val="100"/>
        <c:axId val="139995648"/>
        <c:axId val="140112384"/>
      </c:barChart>
      <c:catAx>
        <c:axId val="1399956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112384"/>
        <c:crosses val="autoZero"/>
        <c:auto val="1"/>
        <c:lblAlgn val="ctr"/>
        <c:lblOffset val="100"/>
        <c:noMultiLvlLbl val="0"/>
      </c:catAx>
      <c:valAx>
        <c:axId val="1401123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9956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F137-49C5-AE91-ADEF34AD2458}"/>
            </c:ext>
          </c:extLst>
        </c:ser>
        <c:dLbls>
          <c:showLegendKey val="0"/>
          <c:showVal val="0"/>
          <c:showCatName val="0"/>
          <c:showSerName val="0"/>
          <c:showPercent val="0"/>
          <c:showBubbleSize val="0"/>
        </c:dLbls>
        <c:gapWidth val="150"/>
        <c:overlap val="100"/>
        <c:axId val="139996160"/>
        <c:axId val="140114112"/>
      </c:barChart>
      <c:catAx>
        <c:axId val="139996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114112"/>
        <c:crosses val="autoZero"/>
        <c:auto val="1"/>
        <c:lblAlgn val="ctr"/>
        <c:lblOffset val="100"/>
        <c:noMultiLvlLbl val="0"/>
      </c:catAx>
      <c:valAx>
        <c:axId val="140114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996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5CE-4653-89AF-161513FB1E2D}"/>
            </c:ext>
          </c:extLst>
        </c:ser>
        <c:dLbls>
          <c:showLegendKey val="0"/>
          <c:showVal val="0"/>
          <c:showCatName val="0"/>
          <c:showSerName val="0"/>
          <c:showPercent val="0"/>
          <c:showBubbleSize val="0"/>
        </c:dLbls>
        <c:gapWidth val="150"/>
        <c:overlap val="100"/>
        <c:axId val="139996672"/>
        <c:axId val="140533760"/>
      </c:barChart>
      <c:catAx>
        <c:axId val="1399966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533760"/>
        <c:crosses val="autoZero"/>
        <c:auto val="1"/>
        <c:lblAlgn val="ctr"/>
        <c:lblOffset val="100"/>
        <c:noMultiLvlLbl val="0"/>
      </c:catAx>
      <c:valAx>
        <c:axId val="1405337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9966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CA1-4A4D-947A-1635D2C2F0FE}"/>
            </c:ext>
          </c:extLst>
        </c:ser>
        <c:dLbls>
          <c:showLegendKey val="0"/>
          <c:showVal val="0"/>
          <c:showCatName val="0"/>
          <c:showSerName val="0"/>
          <c:showPercent val="0"/>
          <c:showBubbleSize val="0"/>
        </c:dLbls>
        <c:gapWidth val="150"/>
        <c:overlap val="100"/>
        <c:axId val="140603392"/>
        <c:axId val="140535488"/>
      </c:barChart>
      <c:catAx>
        <c:axId val="140603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535488"/>
        <c:crosses val="autoZero"/>
        <c:auto val="1"/>
        <c:lblAlgn val="ctr"/>
        <c:lblOffset val="100"/>
        <c:noMultiLvlLbl val="0"/>
      </c:catAx>
      <c:valAx>
        <c:axId val="1405354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603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974-401B-B18E-F0750EB567A8}"/>
            </c:ext>
          </c:extLst>
        </c:ser>
        <c:dLbls>
          <c:showLegendKey val="0"/>
          <c:showVal val="0"/>
          <c:showCatName val="0"/>
          <c:showSerName val="0"/>
          <c:showPercent val="0"/>
          <c:showBubbleSize val="0"/>
        </c:dLbls>
        <c:gapWidth val="150"/>
        <c:overlap val="100"/>
        <c:axId val="140603904"/>
        <c:axId val="140537216"/>
      </c:barChart>
      <c:catAx>
        <c:axId val="140603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537216"/>
        <c:crosses val="autoZero"/>
        <c:auto val="1"/>
        <c:lblAlgn val="ctr"/>
        <c:lblOffset val="100"/>
        <c:noMultiLvlLbl val="0"/>
      </c:catAx>
      <c:valAx>
        <c:axId val="1405372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603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519D-4921-825B-5FFA1DCAABB4}"/>
            </c:ext>
          </c:extLst>
        </c:ser>
        <c:dLbls>
          <c:showLegendKey val="0"/>
          <c:showVal val="0"/>
          <c:showCatName val="0"/>
          <c:showSerName val="0"/>
          <c:showPercent val="0"/>
          <c:showBubbleSize val="0"/>
        </c:dLbls>
        <c:gapWidth val="150"/>
        <c:overlap val="100"/>
        <c:axId val="132381184"/>
        <c:axId val="140538944"/>
      </c:barChart>
      <c:catAx>
        <c:axId val="1323811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538944"/>
        <c:crosses val="autoZero"/>
        <c:auto val="1"/>
        <c:lblAlgn val="ctr"/>
        <c:lblOffset val="100"/>
        <c:noMultiLvlLbl val="0"/>
      </c:catAx>
      <c:valAx>
        <c:axId val="1405389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3811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3C55-473E-84A9-A0579740AD81}"/>
            </c:ext>
          </c:extLst>
        </c:ser>
        <c:dLbls>
          <c:showLegendKey val="0"/>
          <c:showVal val="0"/>
          <c:showCatName val="0"/>
          <c:showSerName val="0"/>
          <c:showPercent val="0"/>
          <c:showBubbleSize val="0"/>
        </c:dLbls>
        <c:gapWidth val="150"/>
        <c:overlap val="100"/>
        <c:axId val="140604928"/>
        <c:axId val="140540672"/>
      </c:barChart>
      <c:catAx>
        <c:axId val="140604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540672"/>
        <c:crosses val="autoZero"/>
        <c:auto val="1"/>
        <c:lblAlgn val="ctr"/>
        <c:lblOffset val="100"/>
        <c:noMultiLvlLbl val="0"/>
      </c:catAx>
      <c:valAx>
        <c:axId val="1405406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604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C7CC-43D8-AF3F-50B183B3F0D2}"/>
            </c:ext>
          </c:extLst>
        </c:ser>
        <c:dLbls>
          <c:showLegendKey val="0"/>
          <c:showVal val="0"/>
          <c:showCatName val="0"/>
          <c:showSerName val="0"/>
          <c:showPercent val="0"/>
          <c:showBubbleSize val="0"/>
        </c:dLbls>
        <c:gapWidth val="150"/>
        <c:overlap val="100"/>
        <c:axId val="140605440"/>
        <c:axId val="140894784"/>
      </c:barChart>
      <c:catAx>
        <c:axId val="140605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894784"/>
        <c:crosses val="autoZero"/>
        <c:auto val="1"/>
        <c:lblAlgn val="ctr"/>
        <c:lblOffset val="100"/>
        <c:noMultiLvlLbl val="0"/>
      </c:catAx>
      <c:valAx>
        <c:axId val="1408947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605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5505-4D47-96AC-B6B413BDFEAD}"/>
            </c:ext>
          </c:extLst>
        </c:ser>
        <c:dLbls>
          <c:showLegendKey val="0"/>
          <c:showVal val="0"/>
          <c:showCatName val="0"/>
          <c:showSerName val="0"/>
          <c:showPercent val="0"/>
          <c:showBubbleSize val="0"/>
        </c:dLbls>
        <c:gapWidth val="150"/>
        <c:overlap val="100"/>
        <c:axId val="125876224"/>
        <c:axId val="125791616"/>
      </c:barChart>
      <c:catAx>
        <c:axId val="1258762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5791616"/>
        <c:crosses val="autoZero"/>
        <c:auto val="1"/>
        <c:lblAlgn val="ctr"/>
        <c:lblOffset val="100"/>
        <c:noMultiLvlLbl val="0"/>
      </c:catAx>
      <c:valAx>
        <c:axId val="125791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58762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C7F-40DC-B120-6FCA5906A1D2}"/>
            </c:ext>
          </c:extLst>
        </c:ser>
        <c:dLbls>
          <c:showLegendKey val="0"/>
          <c:showVal val="0"/>
          <c:showCatName val="0"/>
          <c:showSerName val="0"/>
          <c:showPercent val="0"/>
          <c:showBubbleSize val="0"/>
        </c:dLbls>
        <c:gapWidth val="150"/>
        <c:overlap val="100"/>
        <c:axId val="140605952"/>
        <c:axId val="140896512"/>
      </c:barChart>
      <c:catAx>
        <c:axId val="1406059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896512"/>
        <c:crosses val="autoZero"/>
        <c:auto val="1"/>
        <c:lblAlgn val="ctr"/>
        <c:lblOffset val="100"/>
        <c:noMultiLvlLbl val="0"/>
      </c:catAx>
      <c:valAx>
        <c:axId val="140896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605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97B-4CFB-94AE-CA49FA5CB4B0}"/>
            </c:ext>
          </c:extLst>
        </c:ser>
        <c:dLbls>
          <c:showLegendKey val="0"/>
          <c:showVal val="0"/>
          <c:showCatName val="0"/>
          <c:showSerName val="0"/>
          <c:showPercent val="0"/>
          <c:showBubbleSize val="0"/>
        </c:dLbls>
        <c:gapWidth val="150"/>
        <c:overlap val="100"/>
        <c:axId val="140606464"/>
        <c:axId val="140898240"/>
      </c:barChart>
      <c:catAx>
        <c:axId val="140606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898240"/>
        <c:crosses val="autoZero"/>
        <c:auto val="1"/>
        <c:lblAlgn val="ctr"/>
        <c:lblOffset val="100"/>
        <c:noMultiLvlLbl val="0"/>
      </c:catAx>
      <c:valAx>
        <c:axId val="140898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606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888-4B6B-B79A-DC07E69F3BAE}"/>
            </c:ext>
          </c:extLst>
        </c:ser>
        <c:dLbls>
          <c:showLegendKey val="0"/>
          <c:showVal val="0"/>
          <c:showCatName val="0"/>
          <c:showSerName val="0"/>
          <c:showPercent val="0"/>
          <c:showBubbleSize val="0"/>
        </c:dLbls>
        <c:gapWidth val="150"/>
        <c:overlap val="100"/>
        <c:axId val="136433152"/>
        <c:axId val="140899968"/>
      </c:barChart>
      <c:catAx>
        <c:axId val="136433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899968"/>
        <c:crosses val="autoZero"/>
        <c:auto val="1"/>
        <c:lblAlgn val="ctr"/>
        <c:lblOffset val="100"/>
        <c:noMultiLvlLbl val="0"/>
      </c:catAx>
      <c:valAx>
        <c:axId val="140899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433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55D0-4E55-8D0A-61BD4F661D65}"/>
            </c:ext>
          </c:extLst>
        </c:ser>
        <c:dLbls>
          <c:showLegendKey val="0"/>
          <c:showVal val="0"/>
          <c:showCatName val="0"/>
          <c:showSerName val="0"/>
          <c:showPercent val="0"/>
          <c:showBubbleSize val="0"/>
        </c:dLbls>
        <c:gapWidth val="150"/>
        <c:overlap val="100"/>
        <c:axId val="140606976"/>
        <c:axId val="140901696"/>
      </c:barChart>
      <c:catAx>
        <c:axId val="140606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0901696"/>
        <c:crosses val="autoZero"/>
        <c:auto val="1"/>
        <c:lblAlgn val="ctr"/>
        <c:lblOffset val="100"/>
        <c:noMultiLvlLbl val="0"/>
      </c:catAx>
      <c:valAx>
        <c:axId val="140901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606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63CF-4AD3-A4F0-F39A03C44430}"/>
            </c:ext>
          </c:extLst>
        </c:ser>
        <c:dLbls>
          <c:showLegendKey val="0"/>
          <c:showVal val="0"/>
          <c:showCatName val="0"/>
          <c:showSerName val="0"/>
          <c:showPercent val="0"/>
          <c:showBubbleSize val="0"/>
        </c:dLbls>
        <c:gapWidth val="150"/>
        <c:overlap val="100"/>
        <c:axId val="141193216"/>
        <c:axId val="139527296"/>
      </c:barChart>
      <c:catAx>
        <c:axId val="141193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527296"/>
        <c:crosses val="autoZero"/>
        <c:auto val="1"/>
        <c:lblAlgn val="ctr"/>
        <c:lblOffset val="100"/>
        <c:noMultiLvlLbl val="0"/>
      </c:catAx>
      <c:valAx>
        <c:axId val="139527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193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92F7-4C39-846C-BFB29A6C3F4F}"/>
            </c:ext>
          </c:extLst>
        </c:ser>
        <c:dLbls>
          <c:showLegendKey val="0"/>
          <c:showVal val="0"/>
          <c:showCatName val="0"/>
          <c:showSerName val="0"/>
          <c:showPercent val="0"/>
          <c:showBubbleSize val="0"/>
        </c:dLbls>
        <c:gapWidth val="150"/>
        <c:overlap val="100"/>
        <c:axId val="141193728"/>
        <c:axId val="139529024"/>
      </c:barChart>
      <c:catAx>
        <c:axId val="141193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529024"/>
        <c:crosses val="autoZero"/>
        <c:auto val="1"/>
        <c:lblAlgn val="ctr"/>
        <c:lblOffset val="100"/>
        <c:noMultiLvlLbl val="0"/>
      </c:catAx>
      <c:valAx>
        <c:axId val="139529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193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2F2-4020-8747-9BEF46BD8B7C}"/>
            </c:ext>
          </c:extLst>
        </c:ser>
        <c:dLbls>
          <c:showLegendKey val="0"/>
          <c:showVal val="0"/>
          <c:showCatName val="0"/>
          <c:showSerName val="0"/>
          <c:showPercent val="0"/>
          <c:showBubbleSize val="0"/>
        </c:dLbls>
        <c:gapWidth val="150"/>
        <c:overlap val="100"/>
        <c:axId val="141194240"/>
        <c:axId val="139531328"/>
      </c:barChart>
      <c:catAx>
        <c:axId val="1411942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531328"/>
        <c:crosses val="autoZero"/>
        <c:auto val="1"/>
        <c:lblAlgn val="ctr"/>
        <c:lblOffset val="100"/>
        <c:noMultiLvlLbl val="0"/>
      </c:catAx>
      <c:valAx>
        <c:axId val="1395313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1942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264-4962-ACA2-07116843BE62}"/>
            </c:ext>
          </c:extLst>
        </c:ser>
        <c:dLbls>
          <c:showLegendKey val="0"/>
          <c:showVal val="0"/>
          <c:showCatName val="0"/>
          <c:showSerName val="0"/>
          <c:showPercent val="0"/>
          <c:showBubbleSize val="0"/>
        </c:dLbls>
        <c:gapWidth val="150"/>
        <c:overlap val="100"/>
        <c:axId val="137396736"/>
        <c:axId val="139533056"/>
      </c:barChart>
      <c:catAx>
        <c:axId val="1373967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533056"/>
        <c:crosses val="autoZero"/>
        <c:auto val="1"/>
        <c:lblAlgn val="ctr"/>
        <c:lblOffset val="100"/>
        <c:noMultiLvlLbl val="0"/>
      </c:catAx>
      <c:valAx>
        <c:axId val="1395330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73967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AD2-4532-8875-A06BC3317504}"/>
            </c:ext>
          </c:extLst>
        </c:ser>
        <c:dLbls>
          <c:showLegendKey val="0"/>
          <c:showVal val="0"/>
          <c:showCatName val="0"/>
          <c:showSerName val="0"/>
          <c:showPercent val="0"/>
          <c:showBubbleSize val="0"/>
        </c:dLbls>
        <c:gapWidth val="150"/>
        <c:overlap val="100"/>
        <c:axId val="141194752"/>
        <c:axId val="139747904"/>
      </c:barChart>
      <c:catAx>
        <c:axId val="141194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747904"/>
        <c:crosses val="autoZero"/>
        <c:auto val="1"/>
        <c:lblAlgn val="ctr"/>
        <c:lblOffset val="100"/>
        <c:noMultiLvlLbl val="0"/>
      </c:catAx>
      <c:valAx>
        <c:axId val="139747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194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B5E6-42CA-A940-CDED36232CB3}"/>
            </c:ext>
          </c:extLst>
        </c:ser>
        <c:dLbls>
          <c:showLegendKey val="0"/>
          <c:showVal val="0"/>
          <c:showCatName val="0"/>
          <c:showSerName val="0"/>
          <c:showPercent val="0"/>
          <c:showBubbleSize val="0"/>
        </c:dLbls>
        <c:gapWidth val="150"/>
        <c:overlap val="100"/>
        <c:axId val="141195264"/>
        <c:axId val="139749632"/>
      </c:barChart>
      <c:catAx>
        <c:axId val="1411952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749632"/>
        <c:crosses val="autoZero"/>
        <c:auto val="1"/>
        <c:lblAlgn val="ctr"/>
        <c:lblOffset val="100"/>
        <c:noMultiLvlLbl val="0"/>
      </c:catAx>
      <c:valAx>
        <c:axId val="1397496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1952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706.72199999999998</c:v>
                </c:pt>
                <c:pt idx="1">
                  <c:v>705.56</c:v>
                </c:pt>
                <c:pt idx="2">
                  <c:v>671.80799999999999</c:v>
                </c:pt>
                <c:pt idx="3">
                  <c:v>708.89</c:v>
                </c:pt>
                <c:pt idx="4">
                  <c:v>705.77800000000002</c:v>
                </c:pt>
                <c:pt idx="5">
                  <c:v>754.53599999999994</c:v>
                </c:pt>
                <c:pt idx="6">
                  <c:v>769.77</c:v>
                </c:pt>
                <c:pt idx="7">
                  <c:v>763.53599999999994</c:v>
                </c:pt>
                <c:pt idx="8">
                  <c:v>752.88</c:v>
                </c:pt>
                <c:pt idx="9">
                  <c:v>748.17600000000004</c:v>
                </c:pt>
                <c:pt idx="10">
                  <c:v>758.83199999999999</c:v>
                </c:pt>
                <c:pt idx="11">
                  <c:v>718.27200000000005</c:v>
                </c:pt>
              </c:numCache>
            </c:numRef>
          </c:val>
          <c:extLst>
            <c:ext xmlns:c16="http://schemas.microsoft.com/office/drawing/2014/chart" uri="{C3380CC4-5D6E-409C-BE32-E72D297353CC}">
              <c16:uniqueId val="{00000000-C32A-462D-B68E-D2D45EBE2757}"/>
            </c:ext>
          </c:extLst>
        </c:ser>
        <c:dLbls>
          <c:showLegendKey val="0"/>
          <c:showVal val="0"/>
          <c:showCatName val="0"/>
          <c:showSerName val="0"/>
          <c:showPercent val="0"/>
          <c:showBubbleSize val="0"/>
        </c:dLbls>
        <c:gapWidth val="150"/>
        <c:overlap val="100"/>
        <c:axId val="115768832"/>
        <c:axId val="96024768"/>
      </c:barChart>
      <c:catAx>
        <c:axId val="1157688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96024768"/>
        <c:crosses val="autoZero"/>
        <c:auto val="1"/>
        <c:lblAlgn val="ctr"/>
        <c:lblOffset val="100"/>
        <c:noMultiLvlLbl val="0"/>
      </c:catAx>
      <c:valAx>
        <c:axId val="96024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57688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5524-4DB6-A153-972711424092}"/>
            </c:ext>
          </c:extLst>
        </c:ser>
        <c:dLbls>
          <c:showLegendKey val="0"/>
          <c:showVal val="0"/>
          <c:showCatName val="0"/>
          <c:showSerName val="0"/>
          <c:showPercent val="0"/>
          <c:showBubbleSize val="0"/>
        </c:dLbls>
        <c:gapWidth val="150"/>
        <c:overlap val="100"/>
        <c:axId val="116559360"/>
        <c:axId val="125793344"/>
      </c:barChart>
      <c:catAx>
        <c:axId val="1165593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5793344"/>
        <c:crosses val="autoZero"/>
        <c:auto val="1"/>
        <c:lblAlgn val="ctr"/>
        <c:lblOffset val="100"/>
        <c:noMultiLvlLbl val="0"/>
      </c:catAx>
      <c:valAx>
        <c:axId val="1257933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5593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BD28-4DC7-8626-1941116A73B1}"/>
            </c:ext>
          </c:extLst>
        </c:ser>
        <c:dLbls>
          <c:showLegendKey val="0"/>
          <c:showVal val="0"/>
          <c:showCatName val="0"/>
          <c:showSerName val="0"/>
          <c:showPercent val="0"/>
          <c:showBubbleSize val="0"/>
        </c:dLbls>
        <c:gapWidth val="150"/>
        <c:overlap val="100"/>
        <c:axId val="141196800"/>
        <c:axId val="139751360"/>
      </c:barChart>
      <c:catAx>
        <c:axId val="141196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751360"/>
        <c:crosses val="autoZero"/>
        <c:auto val="1"/>
        <c:lblAlgn val="ctr"/>
        <c:lblOffset val="100"/>
        <c:noMultiLvlLbl val="0"/>
      </c:catAx>
      <c:valAx>
        <c:axId val="139751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196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586C-4AF9-9B81-FE31A5AA21EB}"/>
            </c:ext>
          </c:extLst>
        </c:ser>
        <c:dLbls>
          <c:showLegendKey val="0"/>
          <c:showVal val="0"/>
          <c:showCatName val="0"/>
          <c:showSerName val="0"/>
          <c:showPercent val="0"/>
          <c:showBubbleSize val="0"/>
        </c:dLbls>
        <c:gapWidth val="150"/>
        <c:overlap val="100"/>
        <c:axId val="141894656"/>
        <c:axId val="139753088"/>
      </c:barChart>
      <c:catAx>
        <c:axId val="1418946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753088"/>
        <c:crosses val="autoZero"/>
        <c:auto val="1"/>
        <c:lblAlgn val="ctr"/>
        <c:lblOffset val="100"/>
        <c:noMultiLvlLbl val="0"/>
      </c:catAx>
      <c:valAx>
        <c:axId val="139753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8946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82D-4908-BB86-6217E6225AC4}"/>
            </c:ext>
          </c:extLst>
        </c:ser>
        <c:dLbls>
          <c:showLegendKey val="0"/>
          <c:showVal val="0"/>
          <c:showCatName val="0"/>
          <c:showSerName val="0"/>
          <c:showPercent val="0"/>
          <c:showBubbleSize val="0"/>
        </c:dLbls>
        <c:gapWidth val="150"/>
        <c:overlap val="100"/>
        <c:axId val="141895168"/>
        <c:axId val="139754816"/>
      </c:barChart>
      <c:catAx>
        <c:axId val="141895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9754816"/>
        <c:crosses val="autoZero"/>
        <c:auto val="1"/>
        <c:lblAlgn val="ctr"/>
        <c:lblOffset val="100"/>
        <c:noMultiLvlLbl val="0"/>
      </c:catAx>
      <c:valAx>
        <c:axId val="139754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895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8DA-4130-93AD-A2191AB41A93}"/>
            </c:ext>
          </c:extLst>
        </c:ser>
        <c:dLbls>
          <c:showLegendKey val="0"/>
          <c:showVal val="0"/>
          <c:showCatName val="0"/>
          <c:showSerName val="0"/>
          <c:showPercent val="0"/>
          <c:showBubbleSize val="0"/>
        </c:dLbls>
        <c:gapWidth val="150"/>
        <c:overlap val="100"/>
        <c:axId val="141895680"/>
        <c:axId val="141403264"/>
      </c:barChart>
      <c:catAx>
        <c:axId val="1418956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1403264"/>
        <c:crosses val="autoZero"/>
        <c:auto val="1"/>
        <c:lblAlgn val="ctr"/>
        <c:lblOffset val="100"/>
        <c:noMultiLvlLbl val="0"/>
      </c:catAx>
      <c:valAx>
        <c:axId val="141403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8956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2CA-4E14-9119-F983E227A699}"/>
            </c:ext>
          </c:extLst>
        </c:ser>
        <c:dLbls>
          <c:showLegendKey val="0"/>
          <c:showVal val="0"/>
          <c:showCatName val="0"/>
          <c:showSerName val="0"/>
          <c:showPercent val="0"/>
          <c:showBubbleSize val="0"/>
        </c:dLbls>
        <c:gapWidth val="150"/>
        <c:overlap val="100"/>
        <c:axId val="141896192"/>
        <c:axId val="141404992"/>
      </c:barChart>
      <c:catAx>
        <c:axId val="1418961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1404992"/>
        <c:crosses val="autoZero"/>
        <c:auto val="1"/>
        <c:lblAlgn val="ctr"/>
        <c:lblOffset val="100"/>
        <c:noMultiLvlLbl val="0"/>
      </c:catAx>
      <c:valAx>
        <c:axId val="1414049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8961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29F6-47D4-936E-969BE472BE20}"/>
            </c:ext>
          </c:extLst>
        </c:ser>
        <c:dLbls>
          <c:showLegendKey val="0"/>
          <c:showVal val="0"/>
          <c:showCatName val="0"/>
          <c:showSerName val="0"/>
          <c:showPercent val="0"/>
          <c:showBubbleSize val="0"/>
        </c:dLbls>
        <c:gapWidth val="150"/>
        <c:overlap val="100"/>
        <c:axId val="141896704"/>
        <c:axId val="141406144"/>
      </c:barChart>
      <c:catAx>
        <c:axId val="141896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1406144"/>
        <c:crosses val="autoZero"/>
        <c:auto val="1"/>
        <c:lblAlgn val="ctr"/>
        <c:lblOffset val="100"/>
        <c:noMultiLvlLbl val="0"/>
      </c:catAx>
      <c:valAx>
        <c:axId val="141406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896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706.72199999999998</c:v>
                </c:pt>
                <c:pt idx="1">
                  <c:v>705.56</c:v>
                </c:pt>
                <c:pt idx="2">
                  <c:v>671.80799999999999</c:v>
                </c:pt>
                <c:pt idx="3">
                  <c:v>708.89</c:v>
                </c:pt>
                <c:pt idx="4">
                  <c:v>705.77800000000002</c:v>
                </c:pt>
                <c:pt idx="5">
                  <c:v>754.53599999999994</c:v>
                </c:pt>
                <c:pt idx="6">
                  <c:v>769.77</c:v>
                </c:pt>
                <c:pt idx="7">
                  <c:v>763.53599999999994</c:v>
                </c:pt>
                <c:pt idx="8">
                  <c:v>752.88</c:v>
                </c:pt>
                <c:pt idx="9">
                  <c:v>748.17600000000004</c:v>
                </c:pt>
                <c:pt idx="10">
                  <c:v>758.83199999999999</c:v>
                </c:pt>
                <c:pt idx="11">
                  <c:v>718.27200000000005</c:v>
                </c:pt>
              </c:numCache>
            </c:numRef>
          </c:val>
          <c:extLst>
            <c:ext xmlns:c16="http://schemas.microsoft.com/office/drawing/2014/chart" uri="{C3380CC4-5D6E-409C-BE32-E72D297353CC}">
              <c16:uniqueId val="{00000000-7D81-4573-A017-E3FB9113E133}"/>
            </c:ext>
          </c:extLst>
        </c:ser>
        <c:dLbls>
          <c:showLegendKey val="0"/>
          <c:showVal val="0"/>
          <c:showCatName val="0"/>
          <c:showSerName val="0"/>
          <c:showPercent val="0"/>
          <c:showBubbleSize val="0"/>
        </c:dLbls>
        <c:gapWidth val="150"/>
        <c:overlap val="100"/>
        <c:axId val="141897216"/>
        <c:axId val="141407872"/>
      </c:barChart>
      <c:catAx>
        <c:axId val="141897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1407872"/>
        <c:crosses val="autoZero"/>
        <c:auto val="1"/>
        <c:lblAlgn val="ctr"/>
        <c:lblOffset val="100"/>
        <c:noMultiLvlLbl val="0"/>
      </c:catAx>
      <c:valAx>
        <c:axId val="1414078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897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C826-4F9E-B03B-AB88360F4065}"/>
            </c:ext>
          </c:extLst>
        </c:ser>
        <c:dLbls>
          <c:showLegendKey val="0"/>
          <c:showVal val="0"/>
          <c:showCatName val="0"/>
          <c:showSerName val="0"/>
          <c:showPercent val="0"/>
          <c:showBubbleSize val="0"/>
        </c:dLbls>
        <c:gapWidth val="150"/>
        <c:overlap val="100"/>
        <c:axId val="142204928"/>
        <c:axId val="141409024"/>
      </c:barChart>
      <c:catAx>
        <c:axId val="142204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1409024"/>
        <c:crosses val="autoZero"/>
        <c:auto val="1"/>
        <c:lblAlgn val="ctr"/>
        <c:lblOffset val="100"/>
        <c:noMultiLvlLbl val="0"/>
      </c:catAx>
      <c:valAx>
        <c:axId val="141409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204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A02-4CAD-9ED7-BBB932E0F1D5}"/>
            </c:ext>
          </c:extLst>
        </c:ser>
        <c:dLbls>
          <c:showLegendKey val="0"/>
          <c:showVal val="0"/>
          <c:showCatName val="0"/>
          <c:showSerName val="0"/>
          <c:showPercent val="0"/>
          <c:showBubbleSize val="0"/>
        </c:dLbls>
        <c:gapWidth val="150"/>
        <c:overlap val="100"/>
        <c:axId val="142205440"/>
        <c:axId val="142295616"/>
      </c:barChart>
      <c:catAx>
        <c:axId val="142205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295616"/>
        <c:crosses val="autoZero"/>
        <c:auto val="1"/>
        <c:lblAlgn val="ctr"/>
        <c:lblOffset val="100"/>
        <c:noMultiLvlLbl val="0"/>
      </c:catAx>
      <c:valAx>
        <c:axId val="142295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205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0A6-4617-AA63-BDB3EFD6F602}"/>
            </c:ext>
          </c:extLst>
        </c:ser>
        <c:dLbls>
          <c:showLegendKey val="0"/>
          <c:showVal val="0"/>
          <c:showCatName val="0"/>
          <c:showSerName val="0"/>
          <c:showPercent val="0"/>
          <c:showBubbleSize val="0"/>
        </c:dLbls>
        <c:gapWidth val="150"/>
        <c:overlap val="100"/>
        <c:axId val="142205952"/>
        <c:axId val="142297344"/>
      </c:barChart>
      <c:catAx>
        <c:axId val="1422059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297344"/>
        <c:crosses val="autoZero"/>
        <c:auto val="1"/>
        <c:lblAlgn val="ctr"/>
        <c:lblOffset val="100"/>
        <c:noMultiLvlLbl val="0"/>
      </c:catAx>
      <c:valAx>
        <c:axId val="1422973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205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7B65-4BB7-A538-CD5B5BEB4569}"/>
            </c:ext>
          </c:extLst>
        </c:ser>
        <c:dLbls>
          <c:showLegendKey val="0"/>
          <c:showVal val="0"/>
          <c:showCatName val="0"/>
          <c:showSerName val="0"/>
          <c:showPercent val="0"/>
          <c:showBubbleSize val="0"/>
        </c:dLbls>
        <c:gapWidth val="150"/>
        <c:overlap val="100"/>
        <c:axId val="125100032"/>
        <c:axId val="125795072"/>
      </c:barChart>
      <c:catAx>
        <c:axId val="1251000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5795072"/>
        <c:crosses val="autoZero"/>
        <c:auto val="1"/>
        <c:lblAlgn val="ctr"/>
        <c:lblOffset val="100"/>
        <c:noMultiLvlLbl val="0"/>
      </c:catAx>
      <c:valAx>
        <c:axId val="1257950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51000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469-4FB5-9FC6-98D6793090FA}"/>
            </c:ext>
          </c:extLst>
        </c:ser>
        <c:dLbls>
          <c:showLegendKey val="0"/>
          <c:showVal val="0"/>
          <c:showCatName val="0"/>
          <c:showSerName val="0"/>
          <c:showPercent val="0"/>
          <c:showBubbleSize val="0"/>
        </c:dLbls>
        <c:gapWidth val="150"/>
        <c:overlap val="100"/>
        <c:axId val="142206464"/>
        <c:axId val="142299072"/>
      </c:barChart>
      <c:catAx>
        <c:axId val="142206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299072"/>
        <c:crosses val="autoZero"/>
        <c:auto val="1"/>
        <c:lblAlgn val="ctr"/>
        <c:lblOffset val="100"/>
        <c:noMultiLvlLbl val="0"/>
      </c:catAx>
      <c:valAx>
        <c:axId val="1422990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206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2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D21B-4FAA-8BC9-0997292A583F}"/>
            </c:ext>
          </c:extLst>
        </c:ser>
        <c:dLbls>
          <c:showLegendKey val="0"/>
          <c:showVal val="0"/>
          <c:showCatName val="0"/>
          <c:showSerName val="0"/>
          <c:showPercent val="0"/>
          <c:showBubbleSize val="0"/>
        </c:dLbls>
        <c:gapWidth val="150"/>
        <c:overlap val="100"/>
        <c:axId val="142206976"/>
        <c:axId val="142300800"/>
      </c:barChart>
      <c:catAx>
        <c:axId val="142206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300800"/>
        <c:crosses val="autoZero"/>
        <c:auto val="1"/>
        <c:lblAlgn val="ctr"/>
        <c:lblOffset val="100"/>
        <c:noMultiLvlLbl val="0"/>
      </c:catAx>
      <c:valAx>
        <c:axId val="142300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206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2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65AA-4E15-83A5-46DE0B313F68}"/>
            </c:ext>
          </c:extLst>
        </c:ser>
        <c:dLbls>
          <c:showLegendKey val="0"/>
          <c:showVal val="0"/>
          <c:showCatName val="0"/>
          <c:showSerName val="0"/>
          <c:showPercent val="0"/>
          <c:showBubbleSize val="0"/>
        </c:dLbls>
        <c:gapWidth val="150"/>
        <c:overlap val="100"/>
        <c:axId val="142207488"/>
        <c:axId val="142302528"/>
      </c:barChart>
      <c:catAx>
        <c:axId val="1422074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302528"/>
        <c:crosses val="autoZero"/>
        <c:auto val="1"/>
        <c:lblAlgn val="ctr"/>
        <c:lblOffset val="100"/>
        <c:noMultiLvlLbl val="0"/>
      </c:catAx>
      <c:valAx>
        <c:axId val="142302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207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"₡"#,##0</c:formatCode>
                <c:ptCount val="12"/>
              </c:numCache>
            </c:numRef>
          </c:val>
          <c:extLst>
            <c:ext xmlns:c16="http://schemas.microsoft.com/office/drawing/2014/chart" uri="{C3380CC4-5D6E-409C-BE32-E72D297353CC}">
              <c16:uniqueId val="{00000000-57E6-4E05-A8CC-6B3CFEA222B9}"/>
            </c:ext>
          </c:extLst>
        </c:ser>
        <c:dLbls>
          <c:showLegendKey val="0"/>
          <c:showVal val="0"/>
          <c:showCatName val="0"/>
          <c:showSerName val="0"/>
          <c:showPercent val="0"/>
          <c:showBubbleSize val="0"/>
        </c:dLbls>
        <c:gapWidth val="150"/>
        <c:overlap val="100"/>
        <c:axId val="142208000"/>
        <c:axId val="142443648"/>
      </c:barChart>
      <c:catAx>
        <c:axId val="142208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443648"/>
        <c:crosses val="autoZero"/>
        <c:auto val="1"/>
        <c:lblAlgn val="ctr"/>
        <c:lblOffset val="100"/>
        <c:noMultiLvlLbl val="0"/>
      </c:catAx>
      <c:valAx>
        <c:axId val="142443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208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D92-4823-9B6E-500693991754}"/>
            </c:ext>
          </c:extLst>
        </c:ser>
        <c:dLbls>
          <c:showLegendKey val="0"/>
          <c:showVal val="0"/>
          <c:showCatName val="0"/>
          <c:showSerName val="0"/>
          <c:showPercent val="0"/>
          <c:showBubbleSize val="0"/>
        </c:dLbls>
        <c:gapWidth val="150"/>
        <c:overlap val="100"/>
        <c:axId val="140604416"/>
        <c:axId val="142445376"/>
      </c:barChart>
      <c:catAx>
        <c:axId val="140604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445376"/>
        <c:crosses val="autoZero"/>
        <c:auto val="1"/>
        <c:lblAlgn val="ctr"/>
        <c:lblOffset val="100"/>
        <c:noMultiLvlLbl val="0"/>
      </c:catAx>
      <c:valAx>
        <c:axId val="142445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0604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34F-4841-9027-D832F08707D9}"/>
            </c:ext>
          </c:extLst>
        </c:ser>
        <c:dLbls>
          <c:showLegendKey val="0"/>
          <c:showVal val="0"/>
          <c:showCatName val="0"/>
          <c:showSerName val="0"/>
          <c:showPercent val="0"/>
          <c:showBubbleSize val="0"/>
        </c:dLbls>
        <c:gapWidth val="150"/>
        <c:overlap val="100"/>
        <c:axId val="141815808"/>
        <c:axId val="142447104"/>
      </c:barChart>
      <c:catAx>
        <c:axId val="141815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447104"/>
        <c:crosses val="autoZero"/>
        <c:auto val="1"/>
        <c:lblAlgn val="ctr"/>
        <c:lblOffset val="100"/>
        <c:noMultiLvlLbl val="0"/>
      </c:catAx>
      <c:valAx>
        <c:axId val="142447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815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D26-4881-AC98-1830239AD439}"/>
            </c:ext>
          </c:extLst>
        </c:ser>
        <c:dLbls>
          <c:showLegendKey val="0"/>
          <c:showVal val="0"/>
          <c:showCatName val="0"/>
          <c:showSerName val="0"/>
          <c:showPercent val="0"/>
          <c:showBubbleSize val="0"/>
        </c:dLbls>
        <c:gapWidth val="150"/>
        <c:overlap val="100"/>
        <c:axId val="141816320"/>
        <c:axId val="142448832"/>
      </c:barChart>
      <c:catAx>
        <c:axId val="141816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448832"/>
        <c:crosses val="autoZero"/>
        <c:auto val="1"/>
        <c:lblAlgn val="ctr"/>
        <c:lblOffset val="100"/>
        <c:noMultiLvlLbl val="0"/>
      </c:catAx>
      <c:valAx>
        <c:axId val="1424488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816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'13-Edificio 9'!$B$12:$B$13</c:f>
              <c:strCache>
                <c:ptCount val="2"/>
                <c:pt idx="0">
                  <c:v>Energía     (kWh)</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5A1B-4FB8-9965-5267C063BEF0}"/>
            </c:ext>
          </c:extLst>
        </c:ser>
        <c:dLbls>
          <c:showLegendKey val="0"/>
          <c:showVal val="0"/>
          <c:showCatName val="0"/>
          <c:showSerName val="0"/>
          <c:showPercent val="0"/>
          <c:showBubbleSize val="0"/>
        </c:dLbls>
        <c:gapWidth val="150"/>
        <c:overlap val="100"/>
        <c:axId val="139345920"/>
        <c:axId val="142688256"/>
      </c:barChart>
      <c:catAx>
        <c:axId val="139345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688256"/>
        <c:crosses val="autoZero"/>
        <c:auto val="1"/>
        <c:lblAlgn val="ctr"/>
        <c:lblOffset val="100"/>
        <c:noMultiLvlLbl val="0"/>
      </c:catAx>
      <c:valAx>
        <c:axId val="142688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345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'13-Edificio 9'!$C$12:$C$13</c:f>
              <c:strCache>
                <c:ptCount val="2"/>
                <c:pt idx="0">
                  <c:v>Demanda máxima       (kW)</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0F44-484C-928A-2112D5972D11}"/>
            </c:ext>
          </c:extLst>
        </c:ser>
        <c:dLbls>
          <c:showLegendKey val="0"/>
          <c:showVal val="0"/>
          <c:showCatName val="0"/>
          <c:showSerName val="0"/>
          <c:showPercent val="0"/>
          <c:showBubbleSize val="0"/>
        </c:dLbls>
        <c:gapWidth val="150"/>
        <c:overlap val="100"/>
        <c:axId val="139346944"/>
        <c:axId val="142689984"/>
      </c:barChart>
      <c:catAx>
        <c:axId val="1393469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689984"/>
        <c:crosses val="autoZero"/>
        <c:auto val="1"/>
        <c:lblAlgn val="ctr"/>
        <c:lblOffset val="100"/>
        <c:noMultiLvlLbl val="0"/>
      </c:catAx>
      <c:valAx>
        <c:axId val="142689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346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'13-Edificio 9'!$D$12:$D$13</c:f>
              <c:strCache>
                <c:ptCount val="2"/>
                <c:pt idx="0">
                  <c:v>Importe             (¢)</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"₡"#,##0</c:formatCode>
                <c:ptCount val="12"/>
              </c:numCache>
            </c:numRef>
          </c:val>
          <c:extLst>
            <c:ext xmlns:c16="http://schemas.microsoft.com/office/drawing/2014/chart" uri="{C3380CC4-5D6E-409C-BE32-E72D297353CC}">
              <c16:uniqueId val="{00000000-65F9-4954-B253-A60D96523353}"/>
            </c:ext>
          </c:extLst>
        </c:ser>
        <c:dLbls>
          <c:showLegendKey val="0"/>
          <c:showVal val="0"/>
          <c:showCatName val="0"/>
          <c:showSerName val="0"/>
          <c:showPercent val="0"/>
          <c:showBubbleSize val="0"/>
        </c:dLbls>
        <c:gapWidth val="150"/>
        <c:overlap val="100"/>
        <c:axId val="141816832"/>
        <c:axId val="142691712"/>
      </c:barChart>
      <c:catAx>
        <c:axId val="1418168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691712"/>
        <c:crosses val="autoZero"/>
        <c:auto val="1"/>
        <c:lblAlgn val="ctr"/>
        <c:lblOffset val="100"/>
        <c:noMultiLvlLbl val="0"/>
      </c:catAx>
      <c:valAx>
        <c:axId val="1426917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18168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CBF-4E5E-BABF-87CEBD9FE36F}"/>
            </c:ext>
          </c:extLst>
        </c:ser>
        <c:dLbls>
          <c:showLegendKey val="0"/>
          <c:showVal val="0"/>
          <c:showCatName val="0"/>
          <c:showSerName val="0"/>
          <c:showPercent val="0"/>
          <c:showBubbleSize val="0"/>
        </c:dLbls>
        <c:gapWidth val="150"/>
        <c:overlap val="100"/>
        <c:axId val="125100544"/>
        <c:axId val="125182528"/>
      </c:barChart>
      <c:catAx>
        <c:axId val="1251005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5182528"/>
        <c:crosses val="autoZero"/>
        <c:auto val="1"/>
        <c:lblAlgn val="ctr"/>
        <c:lblOffset val="100"/>
        <c:noMultiLvlLbl val="0"/>
      </c:catAx>
      <c:valAx>
        <c:axId val="125182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51005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'13-Edificio 9'!$G$13</c:f>
              <c:strCache>
                <c:ptCount val="1"/>
                <c:pt idx="0">
                  <c:v>Consumo de energía eléctrica por  empleado (kWh /Nº empleados)</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893-4E98-AA0C-37717F414B06}"/>
            </c:ext>
          </c:extLst>
        </c:ser>
        <c:dLbls>
          <c:showLegendKey val="0"/>
          <c:showVal val="0"/>
          <c:showCatName val="0"/>
          <c:showSerName val="0"/>
          <c:showPercent val="0"/>
          <c:showBubbleSize val="0"/>
        </c:dLbls>
        <c:gapWidth val="150"/>
        <c:overlap val="100"/>
        <c:axId val="139347456"/>
        <c:axId val="142693440"/>
      </c:barChart>
      <c:catAx>
        <c:axId val="139347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693440"/>
        <c:crosses val="autoZero"/>
        <c:auto val="1"/>
        <c:lblAlgn val="ctr"/>
        <c:lblOffset val="100"/>
        <c:noMultiLvlLbl val="0"/>
      </c:catAx>
      <c:valAx>
        <c:axId val="142693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347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'13-Edificio 9'!$H$13</c:f>
              <c:strCache>
                <c:ptCount val="1"/>
                <c:pt idx="0">
                  <c:v>Consumo de energía eléctrica por área física        (kWh/ m2)</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A8A-44B0-979F-B1130AE73A46}"/>
            </c:ext>
          </c:extLst>
        </c:ser>
        <c:dLbls>
          <c:showLegendKey val="0"/>
          <c:showVal val="0"/>
          <c:showCatName val="0"/>
          <c:showSerName val="0"/>
          <c:showPercent val="0"/>
          <c:showBubbleSize val="0"/>
        </c:dLbls>
        <c:gapWidth val="150"/>
        <c:overlap val="100"/>
        <c:axId val="139347968"/>
        <c:axId val="142695168"/>
      </c:barChart>
      <c:catAx>
        <c:axId val="1393479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695168"/>
        <c:crosses val="autoZero"/>
        <c:auto val="1"/>
        <c:lblAlgn val="ctr"/>
        <c:lblOffset val="100"/>
        <c:noMultiLvlLbl val="0"/>
      </c:catAx>
      <c:valAx>
        <c:axId val="1426951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347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'13-Edificio 9'!$I$13</c:f>
              <c:strCache>
                <c:ptCount val="1"/>
                <c:pt idx="0">
                  <c:v>Kilogramos de dióxido de carbono equivalente          
(kg CO2e)</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E09-4EF5-9670-21FCDA7DC0DB}"/>
            </c:ext>
          </c:extLst>
        </c:ser>
        <c:dLbls>
          <c:showLegendKey val="0"/>
          <c:showVal val="0"/>
          <c:showCatName val="0"/>
          <c:showSerName val="0"/>
          <c:showPercent val="0"/>
          <c:showBubbleSize val="0"/>
        </c:dLbls>
        <c:gapWidth val="150"/>
        <c:overlap val="100"/>
        <c:axId val="139348480"/>
        <c:axId val="142762560"/>
      </c:barChart>
      <c:catAx>
        <c:axId val="1393484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762560"/>
        <c:crosses val="autoZero"/>
        <c:auto val="1"/>
        <c:lblAlgn val="ctr"/>
        <c:lblOffset val="100"/>
        <c:noMultiLvlLbl val="0"/>
      </c:catAx>
      <c:valAx>
        <c:axId val="1427625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3484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orientation="portrait"/>
  </c:printSettings>
</c:chartSpace>
</file>

<file path=xl/charts/chart2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7099-41A9-9699-4C37724BBD69}"/>
            </c:ext>
          </c:extLst>
        </c:ser>
        <c:dLbls>
          <c:showLegendKey val="0"/>
          <c:showVal val="0"/>
          <c:showCatName val="0"/>
          <c:showSerName val="0"/>
          <c:showPercent val="0"/>
          <c:showBubbleSize val="0"/>
        </c:dLbls>
        <c:gapWidth val="150"/>
        <c:overlap val="100"/>
        <c:axId val="139348992"/>
        <c:axId val="142764288"/>
      </c:barChart>
      <c:catAx>
        <c:axId val="139348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764288"/>
        <c:crosses val="autoZero"/>
        <c:auto val="1"/>
        <c:lblAlgn val="ctr"/>
        <c:lblOffset val="100"/>
        <c:noMultiLvlLbl val="0"/>
      </c:catAx>
      <c:valAx>
        <c:axId val="1427642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348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DF1E-4947-AAD3-99B1CEE21822}"/>
            </c:ext>
          </c:extLst>
        </c:ser>
        <c:dLbls>
          <c:showLegendKey val="0"/>
          <c:showVal val="0"/>
          <c:showCatName val="0"/>
          <c:showSerName val="0"/>
          <c:showPercent val="0"/>
          <c:showBubbleSize val="0"/>
        </c:dLbls>
        <c:gapWidth val="150"/>
        <c:overlap val="100"/>
        <c:axId val="139349504"/>
        <c:axId val="142766016"/>
      </c:barChart>
      <c:catAx>
        <c:axId val="139349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766016"/>
        <c:crosses val="autoZero"/>
        <c:auto val="1"/>
        <c:lblAlgn val="ctr"/>
        <c:lblOffset val="100"/>
        <c:noMultiLvlLbl val="0"/>
      </c:catAx>
      <c:valAx>
        <c:axId val="1427660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9349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"₡"#,##0</c:formatCode>
                <c:ptCount val="12"/>
              </c:numCache>
            </c:numRef>
          </c:val>
          <c:extLst>
            <c:ext xmlns:c16="http://schemas.microsoft.com/office/drawing/2014/chart" uri="{C3380CC4-5D6E-409C-BE32-E72D297353CC}">
              <c16:uniqueId val="{00000000-D259-4B98-8955-DECF774D091B}"/>
            </c:ext>
          </c:extLst>
        </c:ser>
        <c:dLbls>
          <c:showLegendKey val="0"/>
          <c:showVal val="0"/>
          <c:showCatName val="0"/>
          <c:showSerName val="0"/>
          <c:showPercent val="0"/>
          <c:showBubbleSize val="0"/>
        </c:dLbls>
        <c:gapWidth val="150"/>
        <c:overlap val="100"/>
        <c:axId val="142914048"/>
        <c:axId val="142767744"/>
      </c:barChart>
      <c:catAx>
        <c:axId val="1429140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767744"/>
        <c:crosses val="autoZero"/>
        <c:auto val="1"/>
        <c:lblAlgn val="ctr"/>
        <c:lblOffset val="100"/>
        <c:noMultiLvlLbl val="0"/>
      </c:catAx>
      <c:valAx>
        <c:axId val="1427677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9140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35C-4B3C-A34B-E26DB5C2DE8B}"/>
            </c:ext>
          </c:extLst>
        </c:ser>
        <c:dLbls>
          <c:showLegendKey val="0"/>
          <c:showVal val="0"/>
          <c:showCatName val="0"/>
          <c:showSerName val="0"/>
          <c:showPercent val="0"/>
          <c:showBubbleSize val="0"/>
        </c:dLbls>
        <c:gapWidth val="150"/>
        <c:overlap val="100"/>
        <c:axId val="142913536"/>
        <c:axId val="142769472"/>
      </c:barChart>
      <c:catAx>
        <c:axId val="1429135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2769472"/>
        <c:crosses val="autoZero"/>
        <c:auto val="1"/>
        <c:lblAlgn val="ctr"/>
        <c:lblOffset val="100"/>
        <c:noMultiLvlLbl val="0"/>
      </c:catAx>
      <c:valAx>
        <c:axId val="1427694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9135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698-4B99-B5F2-BE000AAC8DCC}"/>
            </c:ext>
          </c:extLst>
        </c:ser>
        <c:dLbls>
          <c:showLegendKey val="0"/>
          <c:showVal val="0"/>
          <c:showCatName val="0"/>
          <c:showSerName val="0"/>
          <c:showPercent val="0"/>
          <c:showBubbleSize val="0"/>
        </c:dLbls>
        <c:gapWidth val="150"/>
        <c:overlap val="100"/>
        <c:axId val="142915072"/>
        <c:axId val="143386304"/>
      </c:barChart>
      <c:catAx>
        <c:axId val="1429150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386304"/>
        <c:crosses val="autoZero"/>
        <c:auto val="1"/>
        <c:lblAlgn val="ctr"/>
        <c:lblOffset val="100"/>
        <c:noMultiLvlLbl val="0"/>
      </c:catAx>
      <c:valAx>
        <c:axId val="1433863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915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0D4-4A76-94DD-889D8CB0132A}"/>
            </c:ext>
          </c:extLst>
        </c:ser>
        <c:dLbls>
          <c:showLegendKey val="0"/>
          <c:showVal val="0"/>
          <c:showCatName val="0"/>
          <c:showSerName val="0"/>
          <c:showPercent val="0"/>
          <c:showBubbleSize val="0"/>
        </c:dLbls>
        <c:gapWidth val="150"/>
        <c:overlap val="100"/>
        <c:axId val="142917120"/>
        <c:axId val="143388032"/>
      </c:barChart>
      <c:catAx>
        <c:axId val="1429171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388032"/>
        <c:crosses val="autoZero"/>
        <c:auto val="1"/>
        <c:lblAlgn val="ctr"/>
        <c:lblOffset val="100"/>
        <c:noMultiLvlLbl val="0"/>
      </c:catAx>
      <c:valAx>
        <c:axId val="143388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917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F630-4A91-82C6-0FE2FDAB4ADE}"/>
            </c:ext>
          </c:extLst>
        </c:ser>
        <c:dLbls>
          <c:showLegendKey val="0"/>
          <c:showVal val="0"/>
          <c:showCatName val="0"/>
          <c:showSerName val="0"/>
          <c:showPercent val="0"/>
          <c:showBubbleSize val="0"/>
        </c:dLbls>
        <c:gapWidth val="150"/>
        <c:overlap val="100"/>
        <c:axId val="144093184"/>
        <c:axId val="143389184"/>
      </c:barChart>
      <c:catAx>
        <c:axId val="1440931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389184"/>
        <c:crosses val="autoZero"/>
        <c:auto val="1"/>
        <c:lblAlgn val="ctr"/>
        <c:lblOffset val="100"/>
        <c:noMultiLvlLbl val="0"/>
      </c:catAx>
      <c:valAx>
        <c:axId val="1433891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0931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289-470D-8D3C-B9B3103FA8B5}"/>
            </c:ext>
          </c:extLst>
        </c:ser>
        <c:dLbls>
          <c:showLegendKey val="0"/>
          <c:showVal val="0"/>
          <c:showCatName val="0"/>
          <c:showSerName val="0"/>
          <c:showPercent val="0"/>
          <c:showBubbleSize val="0"/>
        </c:dLbls>
        <c:gapWidth val="150"/>
        <c:overlap val="100"/>
        <c:axId val="125101056"/>
        <c:axId val="125184256"/>
      </c:barChart>
      <c:catAx>
        <c:axId val="1251010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5184256"/>
        <c:crosses val="autoZero"/>
        <c:auto val="1"/>
        <c:lblAlgn val="ctr"/>
        <c:lblOffset val="100"/>
        <c:noMultiLvlLbl val="0"/>
      </c:catAx>
      <c:valAx>
        <c:axId val="125184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51010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6090-4E39-A711-04316975222C}"/>
            </c:ext>
          </c:extLst>
        </c:ser>
        <c:dLbls>
          <c:showLegendKey val="0"/>
          <c:showVal val="0"/>
          <c:showCatName val="0"/>
          <c:showSerName val="0"/>
          <c:showPercent val="0"/>
          <c:showBubbleSize val="0"/>
        </c:dLbls>
        <c:gapWidth val="150"/>
        <c:overlap val="100"/>
        <c:axId val="144093696"/>
        <c:axId val="143390912"/>
      </c:barChart>
      <c:catAx>
        <c:axId val="1440936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390912"/>
        <c:crosses val="autoZero"/>
        <c:auto val="1"/>
        <c:lblAlgn val="ctr"/>
        <c:lblOffset val="100"/>
        <c:noMultiLvlLbl val="0"/>
      </c:catAx>
      <c:valAx>
        <c:axId val="1433909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0936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36DF-4388-B9EF-362609C93F2D}"/>
            </c:ext>
          </c:extLst>
        </c:ser>
        <c:dLbls>
          <c:showLegendKey val="0"/>
          <c:showVal val="0"/>
          <c:showCatName val="0"/>
          <c:showSerName val="0"/>
          <c:showPercent val="0"/>
          <c:showBubbleSize val="0"/>
        </c:dLbls>
        <c:gapWidth val="150"/>
        <c:overlap val="100"/>
        <c:axId val="144094208"/>
        <c:axId val="144244736"/>
      </c:barChart>
      <c:catAx>
        <c:axId val="1440942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244736"/>
        <c:crosses val="autoZero"/>
        <c:auto val="1"/>
        <c:lblAlgn val="ctr"/>
        <c:lblOffset val="100"/>
        <c:noMultiLvlLbl val="0"/>
      </c:catAx>
      <c:valAx>
        <c:axId val="1442447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0942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A35-45AC-B778-1CF584B14128}"/>
            </c:ext>
          </c:extLst>
        </c:ser>
        <c:dLbls>
          <c:showLegendKey val="0"/>
          <c:showVal val="0"/>
          <c:showCatName val="0"/>
          <c:showSerName val="0"/>
          <c:showPercent val="0"/>
          <c:showBubbleSize val="0"/>
        </c:dLbls>
        <c:gapWidth val="150"/>
        <c:overlap val="100"/>
        <c:axId val="144094720"/>
        <c:axId val="144246464"/>
      </c:barChart>
      <c:catAx>
        <c:axId val="1440947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246464"/>
        <c:crosses val="autoZero"/>
        <c:auto val="1"/>
        <c:lblAlgn val="ctr"/>
        <c:lblOffset val="100"/>
        <c:noMultiLvlLbl val="0"/>
      </c:catAx>
      <c:valAx>
        <c:axId val="1442464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094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C48-40D1-BA2E-AFAAD1419A96}"/>
            </c:ext>
          </c:extLst>
        </c:ser>
        <c:dLbls>
          <c:showLegendKey val="0"/>
          <c:showVal val="0"/>
          <c:showCatName val="0"/>
          <c:showSerName val="0"/>
          <c:showPercent val="0"/>
          <c:showBubbleSize val="0"/>
        </c:dLbls>
        <c:gapWidth val="150"/>
        <c:overlap val="100"/>
        <c:axId val="144095232"/>
        <c:axId val="144248192"/>
      </c:barChart>
      <c:catAx>
        <c:axId val="144095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248192"/>
        <c:crosses val="autoZero"/>
        <c:auto val="1"/>
        <c:lblAlgn val="ctr"/>
        <c:lblOffset val="100"/>
        <c:noMultiLvlLbl val="0"/>
      </c:catAx>
      <c:valAx>
        <c:axId val="144248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095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BF4-4FB9-8D6B-F11833018AD5}"/>
            </c:ext>
          </c:extLst>
        </c:ser>
        <c:dLbls>
          <c:showLegendKey val="0"/>
          <c:showVal val="0"/>
          <c:showCatName val="0"/>
          <c:showSerName val="0"/>
          <c:showPercent val="0"/>
          <c:showBubbleSize val="0"/>
        </c:dLbls>
        <c:gapWidth val="150"/>
        <c:overlap val="100"/>
        <c:axId val="144095744"/>
        <c:axId val="144249920"/>
      </c:barChart>
      <c:catAx>
        <c:axId val="144095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249920"/>
        <c:crosses val="autoZero"/>
        <c:auto val="1"/>
        <c:lblAlgn val="ctr"/>
        <c:lblOffset val="100"/>
        <c:noMultiLvlLbl val="0"/>
      </c:catAx>
      <c:valAx>
        <c:axId val="144249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095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56FF-4D45-A1B7-3909C0573DB8}"/>
            </c:ext>
          </c:extLst>
        </c:ser>
        <c:dLbls>
          <c:showLegendKey val="0"/>
          <c:showVal val="0"/>
          <c:showCatName val="0"/>
          <c:showSerName val="0"/>
          <c:showPercent val="0"/>
          <c:showBubbleSize val="0"/>
        </c:dLbls>
        <c:gapWidth val="150"/>
        <c:overlap val="100"/>
        <c:axId val="135538688"/>
        <c:axId val="144251648"/>
      </c:barChart>
      <c:catAx>
        <c:axId val="135538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251648"/>
        <c:crosses val="autoZero"/>
        <c:auto val="1"/>
        <c:lblAlgn val="ctr"/>
        <c:lblOffset val="100"/>
        <c:noMultiLvlLbl val="0"/>
      </c:catAx>
      <c:valAx>
        <c:axId val="144251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538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BC44-407E-AB7A-6D29205F4971}"/>
            </c:ext>
          </c:extLst>
        </c:ser>
        <c:dLbls>
          <c:showLegendKey val="0"/>
          <c:showVal val="0"/>
          <c:showCatName val="0"/>
          <c:showSerName val="0"/>
          <c:showPercent val="0"/>
          <c:showBubbleSize val="0"/>
        </c:dLbls>
        <c:gapWidth val="150"/>
        <c:overlap val="100"/>
        <c:axId val="143863808"/>
        <c:axId val="143770176"/>
      </c:barChart>
      <c:catAx>
        <c:axId val="143863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770176"/>
        <c:crosses val="autoZero"/>
        <c:auto val="1"/>
        <c:lblAlgn val="ctr"/>
        <c:lblOffset val="100"/>
        <c:noMultiLvlLbl val="0"/>
      </c:catAx>
      <c:valAx>
        <c:axId val="143770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863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30E6-4BB8-A263-DDF52A20346C}"/>
            </c:ext>
          </c:extLst>
        </c:ser>
        <c:dLbls>
          <c:showLegendKey val="0"/>
          <c:showVal val="0"/>
          <c:showCatName val="0"/>
          <c:showSerName val="0"/>
          <c:showPercent val="0"/>
          <c:showBubbleSize val="0"/>
        </c:dLbls>
        <c:gapWidth val="150"/>
        <c:overlap val="100"/>
        <c:axId val="143864320"/>
        <c:axId val="143771904"/>
      </c:barChart>
      <c:catAx>
        <c:axId val="143864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771904"/>
        <c:crosses val="autoZero"/>
        <c:auto val="1"/>
        <c:lblAlgn val="ctr"/>
        <c:lblOffset val="100"/>
        <c:noMultiLvlLbl val="0"/>
      </c:catAx>
      <c:valAx>
        <c:axId val="143771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864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443-4355-9C9A-65CEC0053EE6}"/>
            </c:ext>
          </c:extLst>
        </c:ser>
        <c:dLbls>
          <c:showLegendKey val="0"/>
          <c:showVal val="0"/>
          <c:showCatName val="0"/>
          <c:showSerName val="0"/>
          <c:showPercent val="0"/>
          <c:showBubbleSize val="0"/>
        </c:dLbls>
        <c:gapWidth val="150"/>
        <c:overlap val="100"/>
        <c:axId val="143864832"/>
        <c:axId val="143773632"/>
      </c:barChart>
      <c:catAx>
        <c:axId val="1438648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773632"/>
        <c:crosses val="autoZero"/>
        <c:auto val="1"/>
        <c:lblAlgn val="ctr"/>
        <c:lblOffset val="100"/>
        <c:noMultiLvlLbl val="0"/>
      </c:catAx>
      <c:valAx>
        <c:axId val="1437736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8648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446-4419-94D4-0EADBEF3AF2E}"/>
            </c:ext>
          </c:extLst>
        </c:ser>
        <c:dLbls>
          <c:showLegendKey val="0"/>
          <c:showVal val="0"/>
          <c:showCatName val="0"/>
          <c:showSerName val="0"/>
          <c:showPercent val="0"/>
          <c:showBubbleSize val="0"/>
        </c:dLbls>
        <c:gapWidth val="150"/>
        <c:overlap val="100"/>
        <c:axId val="144096256"/>
        <c:axId val="143775360"/>
      </c:barChart>
      <c:catAx>
        <c:axId val="144096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775360"/>
        <c:crosses val="autoZero"/>
        <c:auto val="1"/>
        <c:lblAlgn val="ctr"/>
        <c:lblOffset val="100"/>
        <c:noMultiLvlLbl val="0"/>
      </c:catAx>
      <c:valAx>
        <c:axId val="143775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096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B4F-4E0F-8797-6B5A7A8CF2A9}"/>
            </c:ext>
          </c:extLst>
        </c:ser>
        <c:dLbls>
          <c:showLegendKey val="0"/>
          <c:showVal val="0"/>
          <c:showCatName val="0"/>
          <c:showSerName val="0"/>
          <c:showPercent val="0"/>
          <c:showBubbleSize val="0"/>
        </c:dLbls>
        <c:gapWidth val="150"/>
        <c:overlap val="100"/>
        <c:axId val="125101568"/>
        <c:axId val="125185984"/>
      </c:barChart>
      <c:catAx>
        <c:axId val="1251015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5185984"/>
        <c:crosses val="autoZero"/>
        <c:auto val="1"/>
        <c:lblAlgn val="ctr"/>
        <c:lblOffset val="100"/>
        <c:noMultiLvlLbl val="0"/>
      </c:catAx>
      <c:valAx>
        <c:axId val="12518598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51015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D78-4337-A398-B73441A45DB0}"/>
            </c:ext>
          </c:extLst>
        </c:ser>
        <c:dLbls>
          <c:showLegendKey val="0"/>
          <c:showVal val="0"/>
          <c:showCatName val="0"/>
          <c:showSerName val="0"/>
          <c:showPercent val="0"/>
          <c:showBubbleSize val="0"/>
        </c:dLbls>
        <c:gapWidth val="150"/>
        <c:overlap val="100"/>
        <c:axId val="138648576"/>
        <c:axId val="143777088"/>
      </c:barChart>
      <c:catAx>
        <c:axId val="138648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777088"/>
        <c:crosses val="autoZero"/>
        <c:auto val="1"/>
        <c:lblAlgn val="ctr"/>
        <c:lblOffset val="100"/>
        <c:noMultiLvlLbl val="0"/>
      </c:catAx>
      <c:valAx>
        <c:axId val="143777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8648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76AA-435C-ADC4-70A15FEC9C69}"/>
            </c:ext>
          </c:extLst>
        </c:ser>
        <c:dLbls>
          <c:showLegendKey val="0"/>
          <c:showVal val="0"/>
          <c:showCatName val="0"/>
          <c:showSerName val="0"/>
          <c:showPercent val="0"/>
          <c:showBubbleSize val="0"/>
        </c:dLbls>
        <c:gapWidth val="150"/>
        <c:overlap val="100"/>
        <c:axId val="143865344"/>
        <c:axId val="143975552"/>
      </c:barChart>
      <c:catAx>
        <c:axId val="143865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975552"/>
        <c:crosses val="autoZero"/>
        <c:auto val="1"/>
        <c:lblAlgn val="ctr"/>
        <c:lblOffset val="100"/>
        <c:noMultiLvlLbl val="0"/>
      </c:catAx>
      <c:valAx>
        <c:axId val="143975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865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1B88-4609-A514-A19F12D49E32}"/>
            </c:ext>
          </c:extLst>
        </c:ser>
        <c:dLbls>
          <c:showLegendKey val="0"/>
          <c:showVal val="0"/>
          <c:showCatName val="0"/>
          <c:showSerName val="0"/>
          <c:showPercent val="0"/>
          <c:showBubbleSize val="0"/>
        </c:dLbls>
        <c:gapWidth val="150"/>
        <c:overlap val="100"/>
        <c:axId val="143865856"/>
        <c:axId val="143977280"/>
      </c:barChart>
      <c:catAx>
        <c:axId val="1438658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977280"/>
        <c:crosses val="autoZero"/>
        <c:auto val="1"/>
        <c:lblAlgn val="ctr"/>
        <c:lblOffset val="100"/>
        <c:noMultiLvlLbl val="0"/>
      </c:catAx>
      <c:valAx>
        <c:axId val="1439772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8658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341B-41C4-A6BE-E0E92442CA0F}"/>
            </c:ext>
          </c:extLst>
        </c:ser>
        <c:dLbls>
          <c:showLegendKey val="0"/>
          <c:showVal val="0"/>
          <c:showCatName val="0"/>
          <c:showSerName val="0"/>
          <c:showPercent val="0"/>
          <c:showBubbleSize val="0"/>
        </c:dLbls>
        <c:gapWidth val="150"/>
        <c:overlap val="100"/>
        <c:axId val="143866368"/>
        <c:axId val="143979008"/>
      </c:barChart>
      <c:catAx>
        <c:axId val="1438663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979008"/>
        <c:crosses val="autoZero"/>
        <c:auto val="1"/>
        <c:lblAlgn val="ctr"/>
        <c:lblOffset val="100"/>
        <c:noMultiLvlLbl val="0"/>
      </c:catAx>
      <c:valAx>
        <c:axId val="1439790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866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AC8-4080-8649-0CBA03851E85}"/>
            </c:ext>
          </c:extLst>
        </c:ser>
        <c:dLbls>
          <c:showLegendKey val="0"/>
          <c:showVal val="0"/>
          <c:showCatName val="0"/>
          <c:showSerName val="0"/>
          <c:showPercent val="0"/>
          <c:showBubbleSize val="0"/>
        </c:dLbls>
        <c:gapWidth val="150"/>
        <c:overlap val="100"/>
        <c:axId val="143866880"/>
        <c:axId val="143981312"/>
      </c:barChart>
      <c:catAx>
        <c:axId val="143866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3981312"/>
        <c:crosses val="autoZero"/>
        <c:auto val="1"/>
        <c:lblAlgn val="ctr"/>
        <c:lblOffset val="100"/>
        <c:noMultiLvlLbl val="0"/>
      </c:catAx>
      <c:valAx>
        <c:axId val="143981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866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DCB-4E9D-A6C6-55515387D35B}"/>
            </c:ext>
          </c:extLst>
        </c:ser>
        <c:dLbls>
          <c:showLegendKey val="0"/>
          <c:showVal val="0"/>
          <c:showCatName val="0"/>
          <c:showSerName val="0"/>
          <c:showPercent val="0"/>
          <c:showBubbleSize val="0"/>
        </c:dLbls>
        <c:gapWidth val="150"/>
        <c:overlap val="100"/>
        <c:axId val="143867392"/>
        <c:axId val="144794176"/>
      </c:barChart>
      <c:catAx>
        <c:axId val="143867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794176"/>
        <c:crosses val="autoZero"/>
        <c:auto val="1"/>
        <c:lblAlgn val="ctr"/>
        <c:lblOffset val="100"/>
        <c:noMultiLvlLbl val="0"/>
      </c:catAx>
      <c:valAx>
        <c:axId val="144794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867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8C6-4B8D-A708-1F34419DA6FE}"/>
            </c:ext>
          </c:extLst>
        </c:ser>
        <c:dLbls>
          <c:showLegendKey val="0"/>
          <c:showVal val="0"/>
          <c:showCatName val="0"/>
          <c:showSerName val="0"/>
          <c:showPercent val="0"/>
          <c:showBubbleSize val="0"/>
        </c:dLbls>
        <c:gapWidth val="150"/>
        <c:overlap val="100"/>
        <c:axId val="145035264"/>
        <c:axId val="144795904"/>
      </c:barChart>
      <c:catAx>
        <c:axId val="1450352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795904"/>
        <c:crosses val="autoZero"/>
        <c:auto val="1"/>
        <c:lblAlgn val="ctr"/>
        <c:lblOffset val="100"/>
        <c:noMultiLvlLbl val="0"/>
      </c:catAx>
      <c:valAx>
        <c:axId val="144795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0352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DCAA-4229-BBA7-1D3F81337C6B}"/>
            </c:ext>
          </c:extLst>
        </c:ser>
        <c:dLbls>
          <c:showLegendKey val="0"/>
          <c:showVal val="0"/>
          <c:showCatName val="0"/>
          <c:showSerName val="0"/>
          <c:showPercent val="0"/>
          <c:showBubbleSize val="0"/>
        </c:dLbls>
        <c:gapWidth val="150"/>
        <c:overlap val="100"/>
        <c:axId val="145035776"/>
        <c:axId val="144797632"/>
      </c:barChart>
      <c:catAx>
        <c:axId val="1450357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797632"/>
        <c:crosses val="autoZero"/>
        <c:auto val="1"/>
        <c:lblAlgn val="ctr"/>
        <c:lblOffset val="100"/>
        <c:noMultiLvlLbl val="0"/>
      </c:catAx>
      <c:valAx>
        <c:axId val="1447976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035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1AD8-472D-AF1A-83F1C08ACEA1}"/>
            </c:ext>
          </c:extLst>
        </c:ser>
        <c:dLbls>
          <c:showLegendKey val="0"/>
          <c:showVal val="0"/>
          <c:showCatName val="0"/>
          <c:showSerName val="0"/>
          <c:showPercent val="0"/>
          <c:showBubbleSize val="0"/>
        </c:dLbls>
        <c:gapWidth val="150"/>
        <c:overlap val="100"/>
        <c:axId val="145036288"/>
        <c:axId val="144799360"/>
      </c:barChart>
      <c:catAx>
        <c:axId val="145036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799360"/>
        <c:crosses val="autoZero"/>
        <c:auto val="1"/>
        <c:lblAlgn val="ctr"/>
        <c:lblOffset val="100"/>
        <c:noMultiLvlLbl val="0"/>
      </c:catAx>
      <c:valAx>
        <c:axId val="1447993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036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CC37-4ABD-A303-9BD4F7BF3E1A}"/>
            </c:ext>
          </c:extLst>
        </c:ser>
        <c:dLbls>
          <c:showLegendKey val="0"/>
          <c:showVal val="0"/>
          <c:showCatName val="0"/>
          <c:showSerName val="0"/>
          <c:showPercent val="0"/>
          <c:showBubbleSize val="0"/>
        </c:dLbls>
        <c:gapWidth val="150"/>
        <c:overlap val="100"/>
        <c:axId val="145036800"/>
        <c:axId val="144801088"/>
      </c:barChart>
      <c:catAx>
        <c:axId val="1450368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4801088"/>
        <c:crosses val="autoZero"/>
        <c:auto val="1"/>
        <c:lblAlgn val="ctr"/>
        <c:lblOffset val="100"/>
        <c:noMultiLvlLbl val="0"/>
      </c:catAx>
      <c:valAx>
        <c:axId val="144801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0368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308F-4CEF-B30D-D7AE4BBD5C99}"/>
            </c:ext>
          </c:extLst>
        </c:ser>
        <c:dLbls>
          <c:showLegendKey val="0"/>
          <c:showVal val="0"/>
          <c:showCatName val="0"/>
          <c:showSerName val="0"/>
          <c:showPercent val="0"/>
          <c:showBubbleSize val="0"/>
        </c:dLbls>
        <c:gapWidth val="150"/>
        <c:overlap val="100"/>
        <c:axId val="125102080"/>
        <c:axId val="125187712"/>
      </c:barChart>
      <c:catAx>
        <c:axId val="1251020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5187712"/>
        <c:crosses val="autoZero"/>
        <c:auto val="1"/>
        <c:lblAlgn val="ctr"/>
        <c:lblOffset val="100"/>
        <c:noMultiLvlLbl val="0"/>
      </c:catAx>
      <c:valAx>
        <c:axId val="1251877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51020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7E1-4628-A30D-E72A1BCD31F5}"/>
            </c:ext>
          </c:extLst>
        </c:ser>
        <c:dLbls>
          <c:showLegendKey val="0"/>
          <c:showVal val="0"/>
          <c:showCatName val="0"/>
          <c:showSerName val="0"/>
          <c:showPercent val="0"/>
          <c:showBubbleSize val="0"/>
        </c:dLbls>
        <c:gapWidth val="150"/>
        <c:overlap val="100"/>
        <c:axId val="145037312"/>
        <c:axId val="145130624"/>
      </c:barChart>
      <c:catAx>
        <c:axId val="1450373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130624"/>
        <c:crosses val="autoZero"/>
        <c:auto val="1"/>
        <c:lblAlgn val="ctr"/>
        <c:lblOffset val="100"/>
        <c:noMultiLvlLbl val="0"/>
      </c:catAx>
      <c:valAx>
        <c:axId val="1451306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037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2B3-4D5A-A6F6-29E546316B47}"/>
            </c:ext>
          </c:extLst>
        </c:ser>
        <c:dLbls>
          <c:showLegendKey val="0"/>
          <c:showVal val="0"/>
          <c:showCatName val="0"/>
          <c:showSerName val="0"/>
          <c:showPercent val="0"/>
          <c:showBubbleSize val="0"/>
        </c:dLbls>
        <c:gapWidth val="150"/>
        <c:overlap val="100"/>
        <c:axId val="145037824"/>
        <c:axId val="145132352"/>
      </c:barChart>
      <c:catAx>
        <c:axId val="1450378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132352"/>
        <c:crosses val="autoZero"/>
        <c:auto val="1"/>
        <c:lblAlgn val="ctr"/>
        <c:lblOffset val="100"/>
        <c:noMultiLvlLbl val="0"/>
      </c:catAx>
      <c:valAx>
        <c:axId val="1451323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0378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C69-444C-A3E5-3D3D095291C3}"/>
            </c:ext>
          </c:extLst>
        </c:ser>
        <c:dLbls>
          <c:showLegendKey val="0"/>
          <c:showVal val="0"/>
          <c:showCatName val="0"/>
          <c:showSerName val="0"/>
          <c:showPercent val="0"/>
          <c:showBubbleSize val="0"/>
        </c:dLbls>
        <c:gapWidth val="150"/>
        <c:overlap val="100"/>
        <c:axId val="145038336"/>
        <c:axId val="145134080"/>
      </c:barChart>
      <c:catAx>
        <c:axId val="1450383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134080"/>
        <c:crosses val="autoZero"/>
        <c:auto val="1"/>
        <c:lblAlgn val="ctr"/>
        <c:lblOffset val="100"/>
        <c:noMultiLvlLbl val="0"/>
      </c:catAx>
      <c:valAx>
        <c:axId val="145134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0383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C2E8-4D8F-8FD3-E5CC86419AE7}"/>
            </c:ext>
          </c:extLst>
        </c:ser>
        <c:dLbls>
          <c:showLegendKey val="0"/>
          <c:showVal val="0"/>
          <c:showCatName val="0"/>
          <c:showSerName val="0"/>
          <c:showPercent val="0"/>
          <c:showBubbleSize val="0"/>
        </c:dLbls>
        <c:gapWidth val="150"/>
        <c:overlap val="100"/>
        <c:axId val="145038848"/>
        <c:axId val="145135232"/>
      </c:barChart>
      <c:catAx>
        <c:axId val="1450388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135232"/>
        <c:crosses val="autoZero"/>
        <c:auto val="1"/>
        <c:lblAlgn val="ctr"/>
        <c:lblOffset val="100"/>
        <c:noMultiLvlLbl val="0"/>
      </c:catAx>
      <c:valAx>
        <c:axId val="1451352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0388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1A11-444B-BC4F-5417FA9E5E09}"/>
            </c:ext>
          </c:extLst>
        </c:ser>
        <c:dLbls>
          <c:showLegendKey val="0"/>
          <c:showVal val="0"/>
          <c:showCatName val="0"/>
          <c:showSerName val="0"/>
          <c:showPercent val="0"/>
          <c:showBubbleSize val="0"/>
        </c:dLbls>
        <c:gapWidth val="150"/>
        <c:overlap val="100"/>
        <c:axId val="145858560"/>
        <c:axId val="145136960"/>
      </c:barChart>
      <c:catAx>
        <c:axId val="1458585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136960"/>
        <c:crosses val="autoZero"/>
        <c:auto val="1"/>
        <c:lblAlgn val="ctr"/>
        <c:lblOffset val="100"/>
        <c:noMultiLvlLbl val="0"/>
      </c:catAx>
      <c:valAx>
        <c:axId val="14513696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8585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23BC-453D-AB77-17695D3AAB63}"/>
            </c:ext>
          </c:extLst>
        </c:ser>
        <c:dLbls>
          <c:showLegendKey val="0"/>
          <c:showVal val="0"/>
          <c:showCatName val="0"/>
          <c:showSerName val="0"/>
          <c:showPercent val="0"/>
          <c:showBubbleSize val="0"/>
        </c:dLbls>
        <c:gapWidth val="150"/>
        <c:overlap val="100"/>
        <c:axId val="145859072"/>
        <c:axId val="145949824"/>
      </c:barChart>
      <c:catAx>
        <c:axId val="1458590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949824"/>
        <c:crosses val="autoZero"/>
        <c:auto val="1"/>
        <c:lblAlgn val="ctr"/>
        <c:lblOffset val="100"/>
        <c:noMultiLvlLbl val="0"/>
      </c:catAx>
      <c:valAx>
        <c:axId val="145949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859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DBC-4C39-98FC-BD1DDE6EED58}"/>
            </c:ext>
          </c:extLst>
        </c:ser>
        <c:dLbls>
          <c:showLegendKey val="0"/>
          <c:showVal val="0"/>
          <c:showCatName val="0"/>
          <c:showSerName val="0"/>
          <c:showPercent val="0"/>
          <c:showBubbleSize val="0"/>
        </c:dLbls>
        <c:gapWidth val="150"/>
        <c:overlap val="100"/>
        <c:axId val="145859584"/>
        <c:axId val="145951552"/>
      </c:barChart>
      <c:catAx>
        <c:axId val="1458595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951552"/>
        <c:crosses val="autoZero"/>
        <c:auto val="1"/>
        <c:lblAlgn val="ctr"/>
        <c:lblOffset val="100"/>
        <c:noMultiLvlLbl val="0"/>
      </c:catAx>
      <c:valAx>
        <c:axId val="145951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859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4A2-48DF-A500-B0ACCD6D75FE}"/>
            </c:ext>
          </c:extLst>
        </c:ser>
        <c:dLbls>
          <c:showLegendKey val="0"/>
          <c:showVal val="0"/>
          <c:showCatName val="0"/>
          <c:showSerName val="0"/>
          <c:showPercent val="0"/>
          <c:showBubbleSize val="0"/>
        </c:dLbls>
        <c:gapWidth val="150"/>
        <c:overlap val="100"/>
        <c:axId val="145860096"/>
        <c:axId val="145953280"/>
      </c:barChart>
      <c:catAx>
        <c:axId val="1458600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953280"/>
        <c:crosses val="autoZero"/>
        <c:auto val="1"/>
        <c:lblAlgn val="ctr"/>
        <c:lblOffset val="100"/>
        <c:noMultiLvlLbl val="0"/>
      </c:catAx>
      <c:valAx>
        <c:axId val="1459532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860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3B3-4FBB-ADE0-87C0331B8B1B}"/>
            </c:ext>
          </c:extLst>
        </c:ser>
        <c:dLbls>
          <c:showLegendKey val="0"/>
          <c:showVal val="0"/>
          <c:showCatName val="0"/>
          <c:showSerName val="0"/>
          <c:showPercent val="0"/>
          <c:showBubbleSize val="0"/>
        </c:dLbls>
        <c:gapWidth val="150"/>
        <c:overlap val="100"/>
        <c:axId val="145860608"/>
        <c:axId val="145955008"/>
      </c:barChart>
      <c:catAx>
        <c:axId val="145860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955008"/>
        <c:crosses val="autoZero"/>
        <c:auto val="1"/>
        <c:lblAlgn val="ctr"/>
        <c:lblOffset val="100"/>
        <c:noMultiLvlLbl val="0"/>
      </c:catAx>
      <c:valAx>
        <c:axId val="1459550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860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4D5B-42DC-B06F-1F5B21E962CA}"/>
            </c:ext>
          </c:extLst>
        </c:ser>
        <c:dLbls>
          <c:showLegendKey val="0"/>
          <c:showVal val="0"/>
          <c:showCatName val="0"/>
          <c:showSerName val="0"/>
          <c:showPercent val="0"/>
          <c:showBubbleSize val="0"/>
        </c:dLbls>
        <c:gapWidth val="150"/>
        <c:overlap val="100"/>
        <c:axId val="144096768"/>
        <c:axId val="145498112"/>
      </c:barChart>
      <c:catAx>
        <c:axId val="144096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498112"/>
        <c:crosses val="autoZero"/>
        <c:auto val="1"/>
        <c:lblAlgn val="ctr"/>
        <c:lblOffset val="100"/>
        <c:noMultiLvlLbl val="0"/>
      </c:catAx>
      <c:valAx>
        <c:axId val="145498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4096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706.72199999999998</c:v>
                </c:pt>
                <c:pt idx="1">
                  <c:v>705.56</c:v>
                </c:pt>
                <c:pt idx="2">
                  <c:v>671.80799999999999</c:v>
                </c:pt>
                <c:pt idx="3">
                  <c:v>708.89</c:v>
                </c:pt>
                <c:pt idx="4">
                  <c:v>705.77800000000002</c:v>
                </c:pt>
                <c:pt idx="5">
                  <c:v>754.53599999999994</c:v>
                </c:pt>
                <c:pt idx="6">
                  <c:v>769.77</c:v>
                </c:pt>
                <c:pt idx="7">
                  <c:v>763.53599999999994</c:v>
                </c:pt>
                <c:pt idx="8">
                  <c:v>752.88</c:v>
                </c:pt>
                <c:pt idx="9">
                  <c:v>748.17600000000004</c:v>
                </c:pt>
                <c:pt idx="10">
                  <c:v>758.83199999999999</c:v>
                </c:pt>
                <c:pt idx="11">
                  <c:v>718.27200000000005</c:v>
                </c:pt>
              </c:numCache>
            </c:numRef>
          </c:val>
          <c:extLst>
            <c:ext xmlns:c16="http://schemas.microsoft.com/office/drawing/2014/chart" uri="{C3380CC4-5D6E-409C-BE32-E72D297353CC}">
              <c16:uniqueId val="{00000000-62C1-4CE8-B0E9-229065D66D5B}"/>
            </c:ext>
          </c:extLst>
        </c:ser>
        <c:dLbls>
          <c:showLegendKey val="0"/>
          <c:showVal val="0"/>
          <c:showCatName val="0"/>
          <c:showSerName val="0"/>
          <c:showPercent val="0"/>
          <c:showBubbleSize val="0"/>
        </c:dLbls>
        <c:gapWidth val="150"/>
        <c:overlap val="100"/>
        <c:axId val="125102592"/>
        <c:axId val="125189440"/>
      </c:barChart>
      <c:catAx>
        <c:axId val="1251025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5189440"/>
        <c:crosses val="autoZero"/>
        <c:auto val="1"/>
        <c:lblAlgn val="ctr"/>
        <c:lblOffset val="100"/>
        <c:noMultiLvlLbl val="0"/>
      </c:catAx>
      <c:valAx>
        <c:axId val="1251894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5102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706.72199999999998</c:v>
                </c:pt>
                <c:pt idx="1">
                  <c:v>705.56</c:v>
                </c:pt>
                <c:pt idx="2">
                  <c:v>671.80799999999999</c:v>
                </c:pt>
                <c:pt idx="3">
                  <c:v>708.89</c:v>
                </c:pt>
                <c:pt idx="4">
                  <c:v>705.77800000000002</c:v>
                </c:pt>
                <c:pt idx="5">
                  <c:v>754.53599999999994</c:v>
                </c:pt>
                <c:pt idx="6">
                  <c:v>769.77</c:v>
                </c:pt>
                <c:pt idx="7">
                  <c:v>763.53599999999994</c:v>
                </c:pt>
                <c:pt idx="8">
                  <c:v>752.88</c:v>
                </c:pt>
                <c:pt idx="9">
                  <c:v>748.17600000000004</c:v>
                </c:pt>
                <c:pt idx="10">
                  <c:v>758.83199999999999</c:v>
                </c:pt>
                <c:pt idx="11">
                  <c:v>718.27200000000005</c:v>
                </c:pt>
              </c:numCache>
            </c:numRef>
          </c:val>
          <c:extLst>
            <c:ext xmlns:c16="http://schemas.microsoft.com/office/drawing/2014/chart" uri="{C3380CC4-5D6E-409C-BE32-E72D297353CC}">
              <c16:uniqueId val="{00000000-1E5B-4C50-A579-7E624D61B168}"/>
            </c:ext>
          </c:extLst>
        </c:ser>
        <c:dLbls>
          <c:showLegendKey val="0"/>
          <c:showVal val="0"/>
          <c:showCatName val="0"/>
          <c:showSerName val="0"/>
          <c:showPercent val="0"/>
          <c:showBubbleSize val="0"/>
        </c:dLbls>
        <c:gapWidth val="150"/>
        <c:overlap val="100"/>
        <c:axId val="145576960"/>
        <c:axId val="145499840"/>
      </c:barChart>
      <c:catAx>
        <c:axId val="145576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499840"/>
        <c:crosses val="autoZero"/>
        <c:auto val="1"/>
        <c:lblAlgn val="ctr"/>
        <c:lblOffset val="100"/>
        <c:noMultiLvlLbl val="0"/>
      </c:catAx>
      <c:valAx>
        <c:axId val="145499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576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3A94-44B0-B9FF-7EF34766EFDA}"/>
            </c:ext>
          </c:extLst>
        </c:ser>
        <c:dLbls>
          <c:showLegendKey val="0"/>
          <c:showVal val="0"/>
          <c:showCatName val="0"/>
          <c:showSerName val="0"/>
          <c:showPercent val="0"/>
          <c:showBubbleSize val="0"/>
        </c:dLbls>
        <c:gapWidth val="150"/>
        <c:overlap val="100"/>
        <c:axId val="145577472"/>
        <c:axId val="145501568"/>
      </c:barChart>
      <c:catAx>
        <c:axId val="145577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501568"/>
        <c:crosses val="autoZero"/>
        <c:auto val="1"/>
        <c:lblAlgn val="ctr"/>
        <c:lblOffset val="100"/>
        <c:noMultiLvlLbl val="0"/>
      </c:catAx>
      <c:valAx>
        <c:axId val="145501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577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CD8-41A0-9B80-E1DBB7D3F587}"/>
            </c:ext>
          </c:extLst>
        </c:ser>
        <c:dLbls>
          <c:showLegendKey val="0"/>
          <c:showVal val="0"/>
          <c:showCatName val="0"/>
          <c:showSerName val="0"/>
          <c:showPercent val="0"/>
          <c:showBubbleSize val="0"/>
        </c:dLbls>
        <c:gapWidth val="150"/>
        <c:overlap val="100"/>
        <c:axId val="145577984"/>
        <c:axId val="145503296"/>
      </c:barChart>
      <c:catAx>
        <c:axId val="145577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503296"/>
        <c:crosses val="autoZero"/>
        <c:auto val="1"/>
        <c:lblAlgn val="ctr"/>
        <c:lblOffset val="100"/>
        <c:noMultiLvlLbl val="0"/>
      </c:catAx>
      <c:valAx>
        <c:axId val="1455032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577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821-4C57-8788-CC8A9F64EA54}"/>
            </c:ext>
          </c:extLst>
        </c:ser>
        <c:dLbls>
          <c:showLegendKey val="0"/>
          <c:showVal val="0"/>
          <c:showCatName val="0"/>
          <c:showSerName val="0"/>
          <c:showPercent val="0"/>
          <c:showBubbleSize val="0"/>
        </c:dLbls>
        <c:gapWidth val="150"/>
        <c:overlap val="100"/>
        <c:axId val="145578496"/>
        <c:axId val="145505024"/>
      </c:barChart>
      <c:catAx>
        <c:axId val="1455784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5505024"/>
        <c:crosses val="autoZero"/>
        <c:auto val="1"/>
        <c:lblAlgn val="ctr"/>
        <c:lblOffset val="100"/>
        <c:noMultiLvlLbl val="0"/>
      </c:catAx>
      <c:valAx>
        <c:axId val="145505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5784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E1D-4CD0-9F54-2BCDE3BDFCE9}"/>
            </c:ext>
          </c:extLst>
        </c:ser>
        <c:dLbls>
          <c:showLegendKey val="0"/>
          <c:showVal val="0"/>
          <c:showCatName val="0"/>
          <c:showSerName val="0"/>
          <c:showPercent val="0"/>
          <c:showBubbleSize val="0"/>
        </c:dLbls>
        <c:gapWidth val="150"/>
        <c:overlap val="100"/>
        <c:axId val="145579008"/>
        <c:axId val="146530880"/>
      </c:barChart>
      <c:catAx>
        <c:axId val="1455790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6530880"/>
        <c:crosses val="autoZero"/>
        <c:auto val="1"/>
        <c:lblAlgn val="ctr"/>
        <c:lblOffset val="100"/>
        <c:noMultiLvlLbl val="0"/>
      </c:catAx>
      <c:valAx>
        <c:axId val="1465308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5790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2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64AD-4019-931C-14DA2516FFFB}"/>
            </c:ext>
          </c:extLst>
        </c:ser>
        <c:dLbls>
          <c:showLegendKey val="0"/>
          <c:showVal val="0"/>
          <c:showCatName val="0"/>
          <c:showSerName val="0"/>
          <c:showPercent val="0"/>
          <c:showBubbleSize val="0"/>
        </c:dLbls>
        <c:gapWidth val="150"/>
        <c:overlap val="100"/>
        <c:axId val="145579520"/>
        <c:axId val="146532608"/>
      </c:barChart>
      <c:catAx>
        <c:axId val="1455795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6532608"/>
        <c:crosses val="autoZero"/>
        <c:auto val="1"/>
        <c:lblAlgn val="ctr"/>
        <c:lblOffset val="100"/>
        <c:noMultiLvlLbl val="0"/>
      </c:catAx>
      <c:valAx>
        <c:axId val="146532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55795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2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BD27-4645-8D5C-3B646D086F8E}"/>
            </c:ext>
          </c:extLst>
        </c:ser>
        <c:dLbls>
          <c:showLegendKey val="0"/>
          <c:showVal val="0"/>
          <c:showCatName val="0"/>
          <c:showSerName val="0"/>
          <c:showPercent val="0"/>
          <c:showBubbleSize val="0"/>
        </c:dLbls>
        <c:gapWidth val="150"/>
        <c:overlap val="100"/>
        <c:axId val="146673664"/>
        <c:axId val="146534336"/>
      </c:barChart>
      <c:catAx>
        <c:axId val="1466736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6534336"/>
        <c:crosses val="autoZero"/>
        <c:auto val="1"/>
        <c:lblAlgn val="ctr"/>
        <c:lblOffset val="100"/>
        <c:noMultiLvlLbl val="0"/>
      </c:catAx>
      <c:valAx>
        <c:axId val="1465343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6673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2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"₡"#,##0</c:formatCode>
                <c:ptCount val="12"/>
              </c:numCache>
            </c:numRef>
          </c:val>
          <c:extLst>
            <c:ext xmlns:c16="http://schemas.microsoft.com/office/drawing/2014/chart" uri="{C3380CC4-5D6E-409C-BE32-E72D297353CC}">
              <c16:uniqueId val="{00000000-D827-48F6-9DFF-C7E6E021952A}"/>
            </c:ext>
          </c:extLst>
        </c:ser>
        <c:dLbls>
          <c:showLegendKey val="0"/>
          <c:showVal val="0"/>
          <c:showCatName val="0"/>
          <c:showSerName val="0"/>
          <c:showPercent val="0"/>
          <c:showBubbleSize val="0"/>
        </c:dLbls>
        <c:gapWidth val="150"/>
        <c:overlap val="100"/>
        <c:axId val="146674176"/>
        <c:axId val="146536064"/>
      </c:barChart>
      <c:catAx>
        <c:axId val="1466741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6536064"/>
        <c:crosses val="autoZero"/>
        <c:auto val="1"/>
        <c:lblAlgn val="ctr"/>
        <c:lblOffset val="100"/>
        <c:noMultiLvlLbl val="0"/>
      </c:catAx>
      <c:valAx>
        <c:axId val="1465360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6674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98D-4054-BE02-C7489F656E36}"/>
            </c:ext>
          </c:extLst>
        </c:ser>
        <c:dLbls>
          <c:showLegendKey val="0"/>
          <c:showVal val="0"/>
          <c:showCatName val="0"/>
          <c:showSerName val="0"/>
          <c:showPercent val="0"/>
          <c:showBubbleSize val="0"/>
        </c:dLbls>
        <c:gapWidth val="150"/>
        <c:overlap val="100"/>
        <c:axId val="146674688"/>
        <c:axId val="146537792"/>
      </c:barChart>
      <c:catAx>
        <c:axId val="1466746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6537792"/>
        <c:crosses val="autoZero"/>
        <c:auto val="1"/>
        <c:lblAlgn val="ctr"/>
        <c:lblOffset val="100"/>
        <c:noMultiLvlLbl val="0"/>
      </c:catAx>
      <c:valAx>
        <c:axId val="146537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6674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D72-4E7B-94C7-A3E0E01F8E33}"/>
            </c:ext>
          </c:extLst>
        </c:ser>
        <c:dLbls>
          <c:showLegendKey val="0"/>
          <c:showVal val="0"/>
          <c:showCatName val="0"/>
          <c:showSerName val="0"/>
          <c:showPercent val="0"/>
          <c:showBubbleSize val="0"/>
        </c:dLbls>
        <c:gapWidth val="150"/>
        <c:overlap val="100"/>
        <c:axId val="146675200"/>
        <c:axId val="146801792"/>
      </c:barChart>
      <c:catAx>
        <c:axId val="1466752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6801792"/>
        <c:crosses val="autoZero"/>
        <c:auto val="1"/>
        <c:lblAlgn val="ctr"/>
        <c:lblOffset val="100"/>
        <c:noMultiLvlLbl val="0"/>
      </c:catAx>
      <c:valAx>
        <c:axId val="146801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66752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BCAA-4765-9B22-E67C40B938F2}"/>
            </c:ext>
          </c:extLst>
        </c:ser>
        <c:dLbls>
          <c:showLegendKey val="0"/>
          <c:showVal val="0"/>
          <c:showCatName val="0"/>
          <c:showSerName val="0"/>
          <c:showPercent val="0"/>
          <c:showBubbleSize val="0"/>
        </c:dLbls>
        <c:gapWidth val="150"/>
        <c:overlap val="100"/>
        <c:axId val="125103104"/>
        <c:axId val="126682240"/>
      </c:barChart>
      <c:catAx>
        <c:axId val="125103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6682240"/>
        <c:crosses val="autoZero"/>
        <c:auto val="1"/>
        <c:lblAlgn val="ctr"/>
        <c:lblOffset val="100"/>
        <c:noMultiLvlLbl val="0"/>
      </c:catAx>
      <c:valAx>
        <c:axId val="126682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5103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27F-4A09-A595-2E03D10E6D6C}"/>
            </c:ext>
          </c:extLst>
        </c:ser>
        <c:dLbls>
          <c:showLegendKey val="0"/>
          <c:showVal val="0"/>
          <c:showCatName val="0"/>
          <c:showSerName val="0"/>
          <c:showPercent val="0"/>
          <c:showBubbleSize val="0"/>
        </c:dLbls>
        <c:gapWidth val="150"/>
        <c:overlap val="100"/>
        <c:axId val="146675712"/>
        <c:axId val="146803520"/>
      </c:barChart>
      <c:catAx>
        <c:axId val="1466757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6803520"/>
        <c:crosses val="autoZero"/>
        <c:auto val="1"/>
        <c:lblAlgn val="ctr"/>
        <c:lblOffset val="100"/>
        <c:noMultiLvlLbl val="0"/>
      </c:catAx>
      <c:valAx>
        <c:axId val="1468035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66757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'14-Edificio 10'!$B$12:$B$13</c:f>
              <c:strCache>
                <c:ptCount val="2"/>
                <c:pt idx="0">
                  <c:v>Energía     (kWh)</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10'!$B$14:$B$25</c:f>
              <c:numCache>
                <c:formatCode>General</c:formatCode>
                <c:ptCount val="12"/>
              </c:numCache>
            </c:numRef>
          </c:val>
          <c:extLst>
            <c:ext xmlns:c16="http://schemas.microsoft.com/office/drawing/2014/chart" uri="{C3380CC4-5D6E-409C-BE32-E72D297353CC}">
              <c16:uniqueId val="{00000000-EDDD-4F2D-A167-8F4897BA81CE}"/>
            </c:ext>
          </c:extLst>
        </c:ser>
        <c:dLbls>
          <c:showLegendKey val="0"/>
          <c:showVal val="0"/>
          <c:showCatName val="0"/>
          <c:showSerName val="0"/>
          <c:showPercent val="0"/>
          <c:showBubbleSize val="0"/>
        </c:dLbls>
        <c:gapWidth val="150"/>
        <c:overlap val="100"/>
        <c:axId val="143200256"/>
        <c:axId val="146805248"/>
      </c:barChart>
      <c:catAx>
        <c:axId val="143200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6805248"/>
        <c:crosses val="autoZero"/>
        <c:auto val="1"/>
        <c:lblAlgn val="ctr"/>
        <c:lblOffset val="100"/>
        <c:noMultiLvlLbl val="0"/>
      </c:catAx>
      <c:valAx>
        <c:axId val="146805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200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'14-Edificio 10'!$C$12:$C$13</c:f>
              <c:strCache>
                <c:ptCount val="2"/>
                <c:pt idx="0">
                  <c:v>Demanda máxima       (kW)</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10'!$C$14:$C$25</c:f>
              <c:numCache>
                <c:formatCode>General</c:formatCode>
                <c:ptCount val="12"/>
              </c:numCache>
            </c:numRef>
          </c:val>
          <c:extLst>
            <c:ext xmlns:c16="http://schemas.microsoft.com/office/drawing/2014/chart" uri="{C3380CC4-5D6E-409C-BE32-E72D297353CC}">
              <c16:uniqueId val="{00000000-3A18-4923-8C9F-4336A4D9ED40}"/>
            </c:ext>
          </c:extLst>
        </c:ser>
        <c:dLbls>
          <c:showLegendKey val="0"/>
          <c:showVal val="0"/>
          <c:showCatName val="0"/>
          <c:showSerName val="0"/>
          <c:showPercent val="0"/>
          <c:showBubbleSize val="0"/>
        </c:dLbls>
        <c:gapWidth val="150"/>
        <c:overlap val="100"/>
        <c:axId val="143201792"/>
        <c:axId val="146806976"/>
      </c:barChart>
      <c:catAx>
        <c:axId val="143201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6806976"/>
        <c:crosses val="autoZero"/>
        <c:auto val="1"/>
        <c:lblAlgn val="ctr"/>
        <c:lblOffset val="100"/>
        <c:noMultiLvlLbl val="0"/>
      </c:catAx>
      <c:valAx>
        <c:axId val="146806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201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'14-Edificio 10'!$D$12:$D$13</c:f>
              <c:strCache>
                <c:ptCount val="2"/>
                <c:pt idx="0">
                  <c:v>Importe             (¢)</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10'!$D$14:$D$25</c:f>
              <c:numCache>
                <c:formatCode>"₡"#,##0</c:formatCode>
                <c:ptCount val="12"/>
              </c:numCache>
            </c:numRef>
          </c:val>
          <c:extLst>
            <c:ext xmlns:c16="http://schemas.microsoft.com/office/drawing/2014/chart" uri="{C3380CC4-5D6E-409C-BE32-E72D297353CC}">
              <c16:uniqueId val="{00000000-03FE-4173-8970-D8DD7AEBAFF7}"/>
            </c:ext>
          </c:extLst>
        </c:ser>
        <c:dLbls>
          <c:showLegendKey val="0"/>
          <c:showVal val="0"/>
          <c:showCatName val="0"/>
          <c:showSerName val="0"/>
          <c:showPercent val="0"/>
          <c:showBubbleSize val="0"/>
        </c:dLbls>
        <c:gapWidth val="150"/>
        <c:overlap val="100"/>
        <c:axId val="143202304"/>
        <c:axId val="133005312"/>
      </c:barChart>
      <c:catAx>
        <c:axId val="1432023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005312"/>
        <c:crosses val="autoZero"/>
        <c:auto val="1"/>
        <c:lblAlgn val="ctr"/>
        <c:lblOffset val="100"/>
        <c:noMultiLvlLbl val="0"/>
      </c:catAx>
      <c:valAx>
        <c:axId val="1330053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202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de energía eléctrica por Empleado (kWh/empleado)</a:t>
            </a:r>
          </a:p>
        </c:rich>
      </c:tx>
      <c:overlay val="0"/>
    </c:title>
    <c:autoTitleDeleted val="0"/>
    <c:plotArea>
      <c:layout/>
      <c:barChart>
        <c:barDir val="col"/>
        <c:grouping val="stacked"/>
        <c:varyColors val="0"/>
        <c:ser>
          <c:idx val="0"/>
          <c:order val="0"/>
          <c:tx>
            <c:strRef>
              <c:f>'14-Edificio 10'!$G$13</c:f>
              <c:strCache>
                <c:ptCount val="1"/>
                <c:pt idx="0">
                  <c:v>Consumo de energía eléctrica por  empleado (kWh /Nº empleados)</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E52-4650-93D9-F9EADF0C228E}"/>
            </c:ext>
          </c:extLst>
        </c:ser>
        <c:dLbls>
          <c:showLegendKey val="0"/>
          <c:showVal val="0"/>
          <c:showCatName val="0"/>
          <c:showSerName val="0"/>
          <c:showPercent val="0"/>
          <c:showBubbleSize val="0"/>
        </c:dLbls>
        <c:gapWidth val="150"/>
        <c:overlap val="100"/>
        <c:axId val="143202816"/>
        <c:axId val="133007040"/>
      </c:barChart>
      <c:catAx>
        <c:axId val="143202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007040"/>
        <c:crosses val="autoZero"/>
        <c:auto val="1"/>
        <c:lblAlgn val="ctr"/>
        <c:lblOffset val="100"/>
        <c:noMultiLvlLbl val="0"/>
      </c:catAx>
      <c:valAx>
        <c:axId val="133007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202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'14-Edificio 10'!$H$13</c:f>
              <c:strCache>
                <c:ptCount val="1"/>
                <c:pt idx="0">
                  <c:v>Consumo de energía eléctrica por área física        (kWh/ m2)</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45F-4A7C-987F-7CA9F8C9EC1D}"/>
            </c:ext>
          </c:extLst>
        </c:ser>
        <c:dLbls>
          <c:showLegendKey val="0"/>
          <c:showVal val="0"/>
          <c:showCatName val="0"/>
          <c:showSerName val="0"/>
          <c:showPercent val="0"/>
          <c:showBubbleSize val="0"/>
        </c:dLbls>
        <c:gapWidth val="150"/>
        <c:overlap val="100"/>
        <c:axId val="143203840"/>
        <c:axId val="133008768"/>
      </c:barChart>
      <c:catAx>
        <c:axId val="1432038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008768"/>
        <c:crosses val="autoZero"/>
        <c:auto val="1"/>
        <c:lblAlgn val="ctr"/>
        <c:lblOffset val="100"/>
        <c:noMultiLvlLbl val="0"/>
      </c:catAx>
      <c:valAx>
        <c:axId val="133008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2038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'14-Edificio 10'!$I$13</c:f>
              <c:strCache>
                <c:ptCount val="1"/>
                <c:pt idx="0">
                  <c:v>Kilogramos de dióxido de carbono equivalente          
(kg CO2e)</c:v>
                </c:pt>
              </c:strCache>
            </c:strRef>
          </c:tx>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37C-4B93-8D20-BF016578C892}"/>
            </c:ext>
          </c:extLst>
        </c:ser>
        <c:dLbls>
          <c:showLegendKey val="0"/>
          <c:showVal val="0"/>
          <c:showCatName val="0"/>
          <c:showSerName val="0"/>
          <c:showPercent val="0"/>
          <c:showBubbleSize val="0"/>
        </c:dLbls>
        <c:gapWidth val="150"/>
        <c:overlap val="100"/>
        <c:axId val="147431424"/>
        <c:axId val="133010496"/>
      </c:barChart>
      <c:catAx>
        <c:axId val="1474314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010496"/>
        <c:crosses val="autoZero"/>
        <c:auto val="1"/>
        <c:lblAlgn val="ctr"/>
        <c:lblOffset val="100"/>
        <c:noMultiLvlLbl val="0"/>
      </c:catAx>
      <c:valAx>
        <c:axId val="133010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4314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'13-Edificio 9'!$B$12:$B$13</c:f>
              <c:strCache>
                <c:ptCount val="2"/>
                <c:pt idx="0">
                  <c:v>Energía     (kWh)</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9'!$B$14:$B$25</c:f>
              <c:numCache>
                <c:formatCode>General</c:formatCode>
                <c:ptCount val="12"/>
              </c:numCache>
            </c:numRef>
          </c:val>
          <c:extLst>
            <c:ext xmlns:c16="http://schemas.microsoft.com/office/drawing/2014/chart" uri="{C3380CC4-5D6E-409C-BE32-E72D297353CC}">
              <c16:uniqueId val="{00000000-CC79-409F-858C-1A24597A501C}"/>
            </c:ext>
          </c:extLst>
        </c:ser>
        <c:dLbls>
          <c:showLegendKey val="0"/>
          <c:showVal val="0"/>
          <c:showCatName val="0"/>
          <c:showSerName val="0"/>
          <c:showPercent val="0"/>
          <c:showBubbleSize val="0"/>
        </c:dLbls>
        <c:gapWidth val="150"/>
        <c:overlap val="100"/>
        <c:axId val="147431936"/>
        <c:axId val="133012224"/>
      </c:barChart>
      <c:catAx>
        <c:axId val="1474319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012224"/>
        <c:crosses val="autoZero"/>
        <c:auto val="1"/>
        <c:lblAlgn val="ctr"/>
        <c:lblOffset val="100"/>
        <c:noMultiLvlLbl val="0"/>
      </c:catAx>
      <c:valAx>
        <c:axId val="1330122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4319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'13-Edificio 9'!$C$12:$C$13</c:f>
              <c:strCache>
                <c:ptCount val="2"/>
                <c:pt idx="0">
                  <c:v>Demanda máxima       (kW)</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9'!$C$14:$C$25</c:f>
              <c:numCache>
                <c:formatCode>General</c:formatCode>
                <c:ptCount val="12"/>
              </c:numCache>
            </c:numRef>
          </c:val>
          <c:extLst>
            <c:ext xmlns:c16="http://schemas.microsoft.com/office/drawing/2014/chart" uri="{C3380CC4-5D6E-409C-BE32-E72D297353CC}">
              <c16:uniqueId val="{00000000-29D3-4F4B-9FD8-7EBCDD05370F}"/>
            </c:ext>
          </c:extLst>
        </c:ser>
        <c:dLbls>
          <c:showLegendKey val="0"/>
          <c:showVal val="0"/>
          <c:showCatName val="0"/>
          <c:showSerName val="0"/>
          <c:showPercent val="0"/>
          <c:showBubbleSize val="0"/>
        </c:dLbls>
        <c:gapWidth val="150"/>
        <c:overlap val="100"/>
        <c:axId val="147432448"/>
        <c:axId val="147694144"/>
      </c:barChart>
      <c:catAx>
        <c:axId val="147432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694144"/>
        <c:crosses val="autoZero"/>
        <c:auto val="1"/>
        <c:lblAlgn val="ctr"/>
        <c:lblOffset val="100"/>
        <c:noMultiLvlLbl val="0"/>
      </c:catAx>
      <c:valAx>
        <c:axId val="1476941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432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'13-Edificio 9'!$D$12:$D$13</c:f>
              <c:strCache>
                <c:ptCount val="2"/>
                <c:pt idx="0">
                  <c:v>Importe             (¢)</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9'!$D$14:$D$25</c:f>
              <c:numCache>
                <c:formatCode>"₡"#,##0</c:formatCode>
                <c:ptCount val="12"/>
              </c:numCache>
            </c:numRef>
          </c:val>
          <c:extLst>
            <c:ext xmlns:c16="http://schemas.microsoft.com/office/drawing/2014/chart" uri="{C3380CC4-5D6E-409C-BE32-E72D297353CC}">
              <c16:uniqueId val="{00000000-425E-434A-B50F-A948641174AB}"/>
            </c:ext>
          </c:extLst>
        </c:ser>
        <c:dLbls>
          <c:showLegendKey val="0"/>
          <c:showVal val="0"/>
          <c:showCatName val="0"/>
          <c:showSerName val="0"/>
          <c:showPercent val="0"/>
          <c:showBubbleSize val="0"/>
        </c:dLbls>
        <c:gapWidth val="150"/>
        <c:overlap val="100"/>
        <c:axId val="147432960"/>
        <c:axId val="147695872"/>
      </c:barChart>
      <c:catAx>
        <c:axId val="147432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695872"/>
        <c:crosses val="autoZero"/>
        <c:auto val="1"/>
        <c:lblAlgn val="ctr"/>
        <c:lblOffset val="100"/>
        <c:noMultiLvlLbl val="0"/>
      </c:catAx>
      <c:valAx>
        <c:axId val="1476958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432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CA4-408B-9740-12F8763E8253}"/>
            </c:ext>
          </c:extLst>
        </c:ser>
        <c:dLbls>
          <c:showLegendKey val="0"/>
          <c:showVal val="0"/>
          <c:showCatName val="0"/>
          <c:showSerName val="0"/>
          <c:showPercent val="0"/>
          <c:showBubbleSize val="0"/>
        </c:dLbls>
        <c:gapWidth val="150"/>
        <c:overlap val="100"/>
        <c:axId val="125103616"/>
        <c:axId val="126683968"/>
      </c:barChart>
      <c:catAx>
        <c:axId val="125103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6683968"/>
        <c:crosses val="autoZero"/>
        <c:auto val="1"/>
        <c:lblAlgn val="ctr"/>
        <c:lblOffset val="100"/>
        <c:noMultiLvlLbl val="0"/>
      </c:catAx>
      <c:valAx>
        <c:axId val="126683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5103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'13-Edificio 9'!$G$13</c:f>
              <c:strCache>
                <c:ptCount val="1"/>
                <c:pt idx="0">
                  <c:v>Consumo de energía eléctrica por  empleado (kWh /Nº empleados)</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E6B-47AF-8C97-046A99D5927C}"/>
            </c:ext>
          </c:extLst>
        </c:ser>
        <c:dLbls>
          <c:showLegendKey val="0"/>
          <c:showVal val="0"/>
          <c:showCatName val="0"/>
          <c:showSerName val="0"/>
          <c:showPercent val="0"/>
          <c:showBubbleSize val="0"/>
        </c:dLbls>
        <c:gapWidth val="150"/>
        <c:overlap val="100"/>
        <c:axId val="143203328"/>
        <c:axId val="147697600"/>
      </c:barChart>
      <c:catAx>
        <c:axId val="1432033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697600"/>
        <c:crosses val="autoZero"/>
        <c:auto val="1"/>
        <c:lblAlgn val="ctr"/>
        <c:lblOffset val="100"/>
        <c:noMultiLvlLbl val="0"/>
      </c:catAx>
      <c:valAx>
        <c:axId val="1476976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3203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'13-Edificio 9'!$H$13</c:f>
              <c:strCache>
                <c:ptCount val="1"/>
                <c:pt idx="0">
                  <c:v>Consumo de energía eléctrica por área física        (kWh/ m2)</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BE-4F70-A248-17508669BA09}"/>
            </c:ext>
          </c:extLst>
        </c:ser>
        <c:dLbls>
          <c:showLegendKey val="0"/>
          <c:showVal val="0"/>
          <c:showCatName val="0"/>
          <c:showSerName val="0"/>
          <c:showPercent val="0"/>
          <c:showBubbleSize val="0"/>
        </c:dLbls>
        <c:gapWidth val="150"/>
        <c:overlap val="100"/>
        <c:axId val="147433472"/>
        <c:axId val="147699904"/>
      </c:barChart>
      <c:catAx>
        <c:axId val="1474334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699904"/>
        <c:crosses val="autoZero"/>
        <c:auto val="1"/>
        <c:lblAlgn val="ctr"/>
        <c:lblOffset val="100"/>
        <c:noMultiLvlLbl val="0"/>
      </c:catAx>
      <c:valAx>
        <c:axId val="1476999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4334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'13-Edificio 9'!$I$13</c:f>
              <c:strCache>
                <c:ptCount val="1"/>
                <c:pt idx="0">
                  <c:v>Kilogramos de dióxido de carbono equivalente          
(kg CO2e)</c:v>
                </c:pt>
              </c:strCache>
            </c:strRef>
          </c:tx>
          <c:invertIfNegative val="0"/>
          <c:cat>
            <c:strRef>
              <c:f>'13-Edificio 9'!$A$14:$A$25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'13-Edificio 9'!$I$14:$I$25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569-40DA-9681-BDEE7BFFCD8C}"/>
            </c:ext>
          </c:extLst>
        </c:ser>
        <c:dLbls>
          <c:showLegendKey val="0"/>
          <c:showVal val="0"/>
          <c:showCatName val="0"/>
          <c:showSerName val="0"/>
          <c:showPercent val="0"/>
          <c:showBubbleSize val="0"/>
        </c:dLbls>
        <c:gapWidth val="150"/>
        <c:overlap val="100"/>
        <c:axId val="147433984"/>
        <c:axId val="147791872"/>
      </c:barChart>
      <c:catAx>
        <c:axId val="147433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791872"/>
        <c:crosses val="autoZero"/>
        <c:auto val="1"/>
        <c:lblAlgn val="ctr"/>
        <c:lblOffset val="100"/>
        <c:noMultiLvlLbl val="0"/>
      </c:catAx>
      <c:valAx>
        <c:axId val="1477918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433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orientation="portrait"/>
  </c:printSettings>
</c:chartSpace>
</file>

<file path=xl/charts/chart2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'12-Edificio 8'!$B$12:$B$13</c:f>
              <c:strCache>
                <c:ptCount val="2"/>
                <c:pt idx="0">
                  <c:v>Energía     (kWh)</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8'!$B$14:$B$25</c:f>
              <c:numCache>
                <c:formatCode>General</c:formatCode>
                <c:ptCount val="12"/>
              </c:numCache>
            </c:numRef>
          </c:val>
          <c:extLst>
            <c:ext xmlns:c16="http://schemas.microsoft.com/office/drawing/2014/chart" uri="{C3380CC4-5D6E-409C-BE32-E72D297353CC}">
              <c16:uniqueId val="{00000000-8B48-482C-84BB-26EFF89D8E37}"/>
            </c:ext>
          </c:extLst>
        </c:ser>
        <c:dLbls>
          <c:showLegendKey val="0"/>
          <c:showVal val="0"/>
          <c:showCatName val="0"/>
          <c:showSerName val="0"/>
          <c:showPercent val="0"/>
          <c:showBubbleSize val="0"/>
        </c:dLbls>
        <c:gapWidth val="150"/>
        <c:overlap val="100"/>
        <c:axId val="147435008"/>
        <c:axId val="147793024"/>
      </c:barChart>
      <c:catAx>
        <c:axId val="1474350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793024"/>
        <c:crosses val="autoZero"/>
        <c:auto val="1"/>
        <c:lblAlgn val="ctr"/>
        <c:lblOffset val="100"/>
        <c:noMultiLvlLbl val="0"/>
      </c:catAx>
      <c:valAx>
        <c:axId val="147793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4350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'12-Edificio 8'!$C$12:$C$13</c:f>
              <c:strCache>
                <c:ptCount val="2"/>
                <c:pt idx="0">
                  <c:v>Demanda máxima       (kW)</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8'!$C$14:$C$25</c:f>
              <c:numCache>
                <c:formatCode>General</c:formatCode>
                <c:ptCount val="12"/>
              </c:numCache>
            </c:numRef>
          </c:val>
          <c:extLst>
            <c:ext xmlns:c16="http://schemas.microsoft.com/office/drawing/2014/chart" uri="{C3380CC4-5D6E-409C-BE32-E72D297353CC}">
              <c16:uniqueId val="{00000000-8249-4FA1-9534-E27F509A504E}"/>
            </c:ext>
          </c:extLst>
        </c:ser>
        <c:dLbls>
          <c:showLegendKey val="0"/>
          <c:showVal val="0"/>
          <c:showCatName val="0"/>
          <c:showSerName val="0"/>
          <c:showPercent val="0"/>
          <c:showBubbleSize val="0"/>
        </c:dLbls>
        <c:gapWidth val="150"/>
        <c:overlap val="100"/>
        <c:axId val="147910656"/>
        <c:axId val="147794752"/>
      </c:barChart>
      <c:catAx>
        <c:axId val="1479106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794752"/>
        <c:crosses val="autoZero"/>
        <c:auto val="1"/>
        <c:lblAlgn val="ctr"/>
        <c:lblOffset val="100"/>
        <c:noMultiLvlLbl val="0"/>
      </c:catAx>
      <c:valAx>
        <c:axId val="147794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9106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'12-Edificio 8'!$D$12:$D$13</c:f>
              <c:strCache>
                <c:ptCount val="2"/>
                <c:pt idx="0">
                  <c:v>Importe             (¢)</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8'!$D$14:$D$25</c:f>
              <c:numCache>
                <c:formatCode>"₡"#,##0</c:formatCode>
                <c:ptCount val="12"/>
              </c:numCache>
            </c:numRef>
          </c:val>
          <c:extLst>
            <c:ext xmlns:c16="http://schemas.microsoft.com/office/drawing/2014/chart" uri="{C3380CC4-5D6E-409C-BE32-E72D297353CC}">
              <c16:uniqueId val="{00000000-727E-417C-A129-24F817D38337}"/>
            </c:ext>
          </c:extLst>
        </c:ser>
        <c:dLbls>
          <c:showLegendKey val="0"/>
          <c:showVal val="0"/>
          <c:showCatName val="0"/>
          <c:showSerName val="0"/>
          <c:showPercent val="0"/>
          <c:showBubbleSize val="0"/>
        </c:dLbls>
        <c:gapWidth val="150"/>
        <c:overlap val="100"/>
        <c:axId val="147911168"/>
        <c:axId val="147796480"/>
      </c:barChart>
      <c:catAx>
        <c:axId val="1479111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796480"/>
        <c:crosses val="autoZero"/>
        <c:auto val="1"/>
        <c:lblAlgn val="ctr"/>
        <c:lblOffset val="100"/>
        <c:noMultiLvlLbl val="0"/>
      </c:catAx>
      <c:valAx>
        <c:axId val="147796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9111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'12-Edificio 8'!$G$13</c:f>
              <c:strCache>
                <c:ptCount val="1"/>
                <c:pt idx="0">
                  <c:v>Consumo de energía eléctrica por  empleado (kWh /Nº empleados)</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91E-44A4-9636-9D9FECF0E0D7}"/>
            </c:ext>
          </c:extLst>
        </c:ser>
        <c:dLbls>
          <c:showLegendKey val="0"/>
          <c:showVal val="0"/>
          <c:showCatName val="0"/>
          <c:showSerName val="0"/>
          <c:showPercent val="0"/>
          <c:showBubbleSize val="0"/>
        </c:dLbls>
        <c:gapWidth val="150"/>
        <c:overlap val="100"/>
        <c:axId val="147912704"/>
        <c:axId val="147798208"/>
      </c:barChart>
      <c:catAx>
        <c:axId val="147912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7798208"/>
        <c:crosses val="autoZero"/>
        <c:auto val="1"/>
        <c:lblAlgn val="ctr"/>
        <c:lblOffset val="100"/>
        <c:noMultiLvlLbl val="0"/>
      </c:catAx>
      <c:valAx>
        <c:axId val="147798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912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'12-Edificio 8'!$H$13</c:f>
              <c:strCache>
                <c:ptCount val="1"/>
                <c:pt idx="0">
                  <c:v>Consumo de energía eléctrica por área física        (kWh/ m2)</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0F0-4116-A1BF-7A1A7BF8E4B4}"/>
            </c:ext>
          </c:extLst>
        </c:ser>
        <c:dLbls>
          <c:showLegendKey val="0"/>
          <c:showVal val="0"/>
          <c:showCatName val="0"/>
          <c:showSerName val="0"/>
          <c:showPercent val="0"/>
          <c:showBubbleSize val="0"/>
        </c:dLbls>
        <c:gapWidth val="150"/>
        <c:overlap val="100"/>
        <c:axId val="147914240"/>
        <c:axId val="148471808"/>
      </c:barChart>
      <c:catAx>
        <c:axId val="1479142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471808"/>
        <c:crosses val="autoZero"/>
        <c:auto val="1"/>
        <c:lblAlgn val="ctr"/>
        <c:lblOffset val="100"/>
        <c:noMultiLvlLbl val="0"/>
      </c:catAx>
      <c:valAx>
        <c:axId val="1484718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79142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'12-Edificio 8'!$I$13</c:f>
              <c:strCache>
                <c:ptCount val="1"/>
                <c:pt idx="0">
                  <c:v>Kilogramos de dióxido de carbono equivalente          
(kg CO2e)</c:v>
                </c:pt>
              </c:strCache>
            </c:strRef>
          </c:tx>
          <c:invertIfNegative val="0"/>
          <c:cat>
            <c:strRef>
              <c:f>'12-Edificio 8'!$A$14:$A$25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'12-Edificio 8'!$I$14:$I$25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A67-4F03-BB55-6EE33C12875E}"/>
            </c:ext>
          </c:extLst>
        </c:ser>
        <c:dLbls>
          <c:showLegendKey val="0"/>
          <c:showVal val="0"/>
          <c:showCatName val="0"/>
          <c:showSerName val="0"/>
          <c:showPercent val="0"/>
          <c:showBubbleSize val="0"/>
        </c:dLbls>
        <c:gapWidth val="150"/>
        <c:overlap val="100"/>
        <c:axId val="148127744"/>
        <c:axId val="148473536"/>
      </c:barChart>
      <c:catAx>
        <c:axId val="148127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473536"/>
        <c:crosses val="autoZero"/>
        <c:auto val="1"/>
        <c:lblAlgn val="ctr"/>
        <c:lblOffset val="100"/>
        <c:noMultiLvlLbl val="0"/>
      </c:catAx>
      <c:valAx>
        <c:axId val="148473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127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'11-Edificio 7'!$B$12:$B$13</c:f>
              <c:strCache>
                <c:ptCount val="2"/>
                <c:pt idx="0">
                  <c:v>Energía     (kWh)</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7'!$B$14:$B$25</c:f>
              <c:numCache>
                <c:formatCode>General</c:formatCode>
                <c:ptCount val="12"/>
              </c:numCache>
            </c:numRef>
          </c:val>
          <c:extLst>
            <c:ext xmlns:c16="http://schemas.microsoft.com/office/drawing/2014/chart" uri="{C3380CC4-5D6E-409C-BE32-E72D297353CC}">
              <c16:uniqueId val="{00000000-7BAF-4FD8-9944-8FB9B8E1EE40}"/>
            </c:ext>
          </c:extLst>
        </c:ser>
        <c:dLbls>
          <c:showLegendKey val="0"/>
          <c:showVal val="0"/>
          <c:showCatName val="0"/>
          <c:showSerName val="0"/>
          <c:showPercent val="0"/>
          <c:showBubbleSize val="0"/>
        </c:dLbls>
        <c:gapWidth val="150"/>
        <c:overlap val="100"/>
        <c:axId val="135700480"/>
        <c:axId val="148475264"/>
      </c:barChart>
      <c:catAx>
        <c:axId val="1357004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475264"/>
        <c:crosses val="autoZero"/>
        <c:auto val="1"/>
        <c:lblAlgn val="ctr"/>
        <c:lblOffset val="100"/>
        <c:noMultiLvlLbl val="0"/>
      </c:catAx>
      <c:valAx>
        <c:axId val="148475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7004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FB9-4E9B-BCE3-B21F29303E54}"/>
            </c:ext>
          </c:extLst>
        </c:ser>
        <c:dLbls>
          <c:showLegendKey val="0"/>
          <c:showVal val="0"/>
          <c:showCatName val="0"/>
          <c:showSerName val="0"/>
          <c:showPercent val="0"/>
          <c:showBubbleSize val="0"/>
        </c:dLbls>
        <c:gapWidth val="150"/>
        <c:overlap val="100"/>
        <c:axId val="126906880"/>
        <c:axId val="126685696"/>
      </c:barChart>
      <c:catAx>
        <c:axId val="126906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6685696"/>
        <c:crosses val="autoZero"/>
        <c:auto val="1"/>
        <c:lblAlgn val="ctr"/>
        <c:lblOffset val="100"/>
        <c:noMultiLvlLbl val="0"/>
      </c:catAx>
      <c:valAx>
        <c:axId val="126685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906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'11-Edificio 7'!$C$12:$C$13</c:f>
              <c:strCache>
                <c:ptCount val="2"/>
                <c:pt idx="0">
                  <c:v>Demanda máxima       (kW)</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7'!$C$14:$C$25</c:f>
              <c:numCache>
                <c:formatCode>General</c:formatCode>
                <c:ptCount val="12"/>
              </c:numCache>
            </c:numRef>
          </c:val>
          <c:extLst>
            <c:ext xmlns:c16="http://schemas.microsoft.com/office/drawing/2014/chart" uri="{C3380CC4-5D6E-409C-BE32-E72D297353CC}">
              <c16:uniqueId val="{00000000-F2B1-4CF3-9DFA-769FF740A299}"/>
            </c:ext>
          </c:extLst>
        </c:ser>
        <c:dLbls>
          <c:showLegendKey val="0"/>
          <c:showVal val="0"/>
          <c:showCatName val="0"/>
          <c:showSerName val="0"/>
          <c:showPercent val="0"/>
          <c:showBubbleSize val="0"/>
        </c:dLbls>
        <c:gapWidth val="150"/>
        <c:overlap val="100"/>
        <c:axId val="148128256"/>
        <c:axId val="148476992"/>
      </c:barChart>
      <c:catAx>
        <c:axId val="148128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476992"/>
        <c:crosses val="autoZero"/>
        <c:auto val="1"/>
        <c:lblAlgn val="ctr"/>
        <c:lblOffset val="100"/>
        <c:noMultiLvlLbl val="0"/>
      </c:catAx>
      <c:valAx>
        <c:axId val="1484769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128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'11-Edificio 7'!$D$12:$D$13</c:f>
              <c:strCache>
                <c:ptCount val="2"/>
                <c:pt idx="0">
                  <c:v>Importe             (¢)</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7'!$D$14:$D$25</c:f>
              <c:numCache>
                <c:formatCode>"₡"#,##0</c:formatCode>
                <c:ptCount val="12"/>
              </c:numCache>
            </c:numRef>
          </c:val>
          <c:extLst>
            <c:ext xmlns:c16="http://schemas.microsoft.com/office/drawing/2014/chart" uri="{C3380CC4-5D6E-409C-BE32-E72D297353CC}">
              <c16:uniqueId val="{00000000-9176-4EAF-B5AB-12D136B5BE94}"/>
            </c:ext>
          </c:extLst>
        </c:ser>
        <c:dLbls>
          <c:showLegendKey val="0"/>
          <c:showVal val="0"/>
          <c:showCatName val="0"/>
          <c:showSerName val="0"/>
          <c:showPercent val="0"/>
          <c:showBubbleSize val="0"/>
        </c:dLbls>
        <c:gapWidth val="150"/>
        <c:overlap val="100"/>
        <c:axId val="148129280"/>
        <c:axId val="148478720"/>
      </c:barChart>
      <c:catAx>
        <c:axId val="148129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478720"/>
        <c:crosses val="autoZero"/>
        <c:auto val="1"/>
        <c:lblAlgn val="ctr"/>
        <c:lblOffset val="100"/>
        <c:noMultiLvlLbl val="0"/>
      </c:catAx>
      <c:valAx>
        <c:axId val="1484787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129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'11-Edificio 7'!$G$13</c:f>
              <c:strCache>
                <c:ptCount val="1"/>
                <c:pt idx="0">
                  <c:v>Consumo de energía eléctrica por  empleado (kWh /Nº empleados)</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9EF-4D07-8C31-18B15931802B}"/>
            </c:ext>
          </c:extLst>
        </c:ser>
        <c:dLbls>
          <c:showLegendKey val="0"/>
          <c:showVal val="0"/>
          <c:showCatName val="0"/>
          <c:showSerName val="0"/>
          <c:showPercent val="0"/>
          <c:showBubbleSize val="0"/>
        </c:dLbls>
        <c:gapWidth val="150"/>
        <c:overlap val="100"/>
        <c:axId val="148129792"/>
        <c:axId val="148636224"/>
      </c:barChart>
      <c:catAx>
        <c:axId val="148129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636224"/>
        <c:crosses val="autoZero"/>
        <c:auto val="1"/>
        <c:lblAlgn val="ctr"/>
        <c:lblOffset val="100"/>
        <c:noMultiLvlLbl val="0"/>
      </c:catAx>
      <c:valAx>
        <c:axId val="1486362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129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'11-Edificio 7'!$H$13</c:f>
              <c:strCache>
                <c:ptCount val="1"/>
                <c:pt idx="0">
                  <c:v>Consumo de energía eléctrica por área física        (kWh/ m2)</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03-42C1-92B8-3EE2B74A113C}"/>
            </c:ext>
          </c:extLst>
        </c:ser>
        <c:dLbls>
          <c:showLegendKey val="0"/>
          <c:showVal val="0"/>
          <c:showCatName val="0"/>
          <c:showSerName val="0"/>
          <c:showPercent val="0"/>
          <c:showBubbleSize val="0"/>
        </c:dLbls>
        <c:gapWidth val="150"/>
        <c:overlap val="100"/>
        <c:axId val="148130304"/>
        <c:axId val="148637952"/>
      </c:barChart>
      <c:catAx>
        <c:axId val="1481303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637952"/>
        <c:crosses val="autoZero"/>
        <c:auto val="1"/>
        <c:lblAlgn val="ctr"/>
        <c:lblOffset val="100"/>
        <c:noMultiLvlLbl val="0"/>
      </c:catAx>
      <c:valAx>
        <c:axId val="1486379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130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2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r>
              <a:rPr lang="es-ES" sz="1200" b="1" i="0" u="none" strike="noStrike" baseline="0">
                <a:solidFill>
                  <a:srgbClr val="000000"/>
                </a:solidFill>
                <a:latin typeface="Calibri"/>
              </a:rPr>
              <a:t>)</a:t>
            </a:r>
          </a:p>
        </c:rich>
      </c:tx>
      <c:overlay val="0"/>
    </c:title>
    <c:autoTitleDeleted val="0"/>
    <c:plotArea>
      <c:layout/>
      <c:barChart>
        <c:barDir val="col"/>
        <c:grouping val="stacked"/>
        <c:varyColors val="0"/>
        <c:ser>
          <c:idx val="0"/>
          <c:order val="0"/>
          <c:tx>
            <c:strRef>
              <c:f>'11-Edificio 7'!$I$13</c:f>
              <c:strCache>
                <c:ptCount val="1"/>
                <c:pt idx="0">
                  <c:v>Kilogramos de dióxido de carbono equivalente          
(kg CO2e)</c:v>
                </c:pt>
              </c:strCache>
            </c:strRef>
          </c:tx>
          <c:invertIfNegative val="0"/>
          <c:cat>
            <c:strRef>
              <c:f>'11-Edificio 7'!$A$14:$A$25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'11-Edificio 7'!$I$14:$I$25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52B-4970-95F9-6D2EF27DD38D}"/>
            </c:ext>
          </c:extLst>
        </c:ser>
        <c:dLbls>
          <c:showLegendKey val="0"/>
          <c:showVal val="0"/>
          <c:showCatName val="0"/>
          <c:showSerName val="0"/>
          <c:showPercent val="0"/>
          <c:showBubbleSize val="0"/>
        </c:dLbls>
        <c:gapWidth val="150"/>
        <c:overlap val="100"/>
        <c:axId val="142916608"/>
        <c:axId val="148639680"/>
      </c:barChart>
      <c:catAx>
        <c:axId val="1429166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639680"/>
        <c:crosses val="autoZero"/>
        <c:auto val="1"/>
        <c:lblAlgn val="ctr"/>
        <c:lblOffset val="100"/>
        <c:noMultiLvlLbl val="0"/>
      </c:catAx>
      <c:valAx>
        <c:axId val="148639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29166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2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88AC-46D4-8897-C3A34CAD13E8}"/>
            </c:ext>
          </c:extLst>
        </c:ser>
        <c:dLbls>
          <c:showLegendKey val="0"/>
          <c:showVal val="0"/>
          <c:showCatName val="0"/>
          <c:showSerName val="0"/>
          <c:showPercent val="0"/>
          <c:showBubbleSize val="0"/>
        </c:dLbls>
        <c:gapWidth val="150"/>
        <c:overlap val="100"/>
        <c:axId val="148130816"/>
        <c:axId val="148641408"/>
      </c:barChart>
      <c:catAx>
        <c:axId val="148130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641408"/>
        <c:crosses val="autoZero"/>
        <c:auto val="1"/>
        <c:lblAlgn val="ctr"/>
        <c:lblOffset val="100"/>
        <c:noMultiLvlLbl val="0"/>
      </c:catAx>
      <c:valAx>
        <c:axId val="1486414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130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2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5AB1-41B0-B2FC-A7F1531ECD17}"/>
            </c:ext>
          </c:extLst>
        </c:ser>
        <c:dLbls>
          <c:showLegendKey val="0"/>
          <c:showVal val="0"/>
          <c:showCatName val="0"/>
          <c:showSerName val="0"/>
          <c:showPercent val="0"/>
          <c:showBubbleSize val="0"/>
        </c:dLbls>
        <c:gapWidth val="150"/>
        <c:overlap val="100"/>
        <c:axId val="148131328"/>
        <c:axId val="148643136"/>
      </c:barChart>
      <c:catAx>
        <c:axId val="1481313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8643136"/>
        <c:crosses val="autoZero"/>
        <c:auto val="1"/>
        <c:lblAlgn val="ctr"/>
        <c:lblOffset val="100"/>
        <c:noMultiLvlLbl val="0"/>
      </c:catAx>
      <c:valAx>
        <c:axId val="148643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131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2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E4C6-46E4-BE96-1F7B0BFE8DDF}"/>
            </c:ext>
          </c:extLst>
        </c:ser>
        <c:dLbls>
          <c:showLegendKey val="0"/>
          <c:showVal val="0"/>
          <c:showCatName val="0"/>
          <c:showSerName val="0"/>
          <c:showPercent val="0"/>
          <c:showBubbleSize val="0"/>
        </c:dLbls>
        <c:gapWidth val="150"/>
        <c:overlap val="100"/>
        <c:axId val="149000192"/>
        <c:axId val="149234816"/>
      </c:barChart>
      <c:catAx>
        <c:axId val="1490001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234816"/>
        <c:crosses val="autoZero"/>
        <c:auto val="1"/>
        <c:lblAlgn val="ctr"/>
        <c:lblOffset val="100"/>
        <c:noMultiLvlLbl val="0"/>
      </c:catAx>
      <c:valAx>
        <c:axId val="149234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90001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2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692-4744-AFD9-FC463D125457}"/>
            </c:ext>
          </c:extLst>
        </c:ser>
        <c:dLbls>
          <c:showLegendKey val="0"/>
          <c:showVal val="0"/>
          <c:showCatName val="0"/>
          <c:showSerName val="0"/>
          <c:showPercent val="0"/>
          <c:showBubbleSize val="0"/>
        </c:dLbls>
        <c:gapWidth val="150"/>
        <c:overlap val="100"/>
        <c:axId val="149000704"/>
        <c:axId val="149237120"/>
      </c:barChart>
      <c:catAx>
        <c:axId val="1490007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237120"/>
        <c:crosses val="autoZero"/>
        <c:auto val="1"/>
        <c:lblAlgn val="ctr"/>
        <c:lblOffset val="100"/>
        <c:noMultiLvlLbl val="0"/>
      </c:catAx>
      <c:valAx>
        <c:axId val="149237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9000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2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2D8-4635-96C2-DE5EE046CE35}"/>
            </c:ext>
          </c:extLst>
        </c:ser>
        <c:dLbls>
          <c:showLegendKey val="0"/>
          <c:showVal val="0"/>
          <c:showCatName val="0"/>
          <c:showSerName val="0"/>
          <c:showPercent val="0"/>
          <c:showBubbleSize val="0"/>
        </c:dLbls>
        <c:gapWidth val="150"/>
        <c:overlap val="100"/>
        <c:axId val="149001216"/>
        <c:axId val="149238848"/>
      </c:barChart>
      <c:catAx>
        <c:axId val="1490012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238848"/>
        <c:crosses val="autoZero"/>
        <c:auto val="1"/>
        <c:lblAlgn val="ctr"/>
        <c:lblOffset val="100"/>
        <c:noMultiLvlLbl val="0"/>
      </c:catAx>
      <c:valAx>
        <c:axId val="149238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90012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'5-Edificio 1'!$D$12:$D$13</c:f>
              <c:strCache>
                <c:ptCount val="2"/>
                <c:pt idx="0">
                  <c:v>Importe             (¢)</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1'!$D$14:$D$25</c:f>
              <c:numCache>
                <c:formatCode>"₡"#,##0</c:formatCode>
                <c:ptCount val="12"/>
                <c:pt idx="0">
                  <c:v>7809220</c:v>
                </c:pt>
                <c:pt idx="1">
                  <c:v>8070055</c:v>
                </c:pt>
                <c:pt idx="2">
                  <c:v>7836630</c:v>
                </c:pt>
                <c:pt idx="3">
                  <c:v>7392850</c:v>
                </c:pt>
                <c:pt idx="4">
                  <c:v>7616990</c:v>
                </c:pt>
                <c:pt idx="5">
                  <c:v>7863580</c:v>
                </c:pt>
                <c:pt idx="6">
                  <c:v>6985675</c:v>
                </c:pt>
                <c:pt idx="7">
                  <c:v>7625430</c:v>
                </c:pt>
                <c:pt idx="8">
                  <c:v>7702130</c:v>
                </c:pt>
                <c:pt idx="9">
                  <c:v>8014535</c:v>
                </c:pt>
                <c:pt idx="10">
                  <c:v>8019500</c:v>
                </c:pt>
                <c:pt idx="11">
                  <c:v>7403480</c:v>
                </c:pt>
              </c:numCache>
            </c:numRef>
          </c:val>
          <c:extLst>
            <c:ext xmlns:c16="http://schemas.microsoft.com/office/drawing/2014/chart" uri="{C3380CC4-5D6E-409C-BE32-E72D297353CC}">
              <c16:uniqueId val="{00000000-1ADF-4384-9220-B9910280C4D9}"/>
            </c:ext>
          </c:extLst>
        </c:ser>
        <c:dLbls>
          <c:showLegendKey val="0"/>
          <c:showVal val="0"/>
          <c:showCatName val="0"/>
          <c:showSerName val="0"/>
          <c:showPercent val="0"/>
          <c:showBubbleSize val="0"/>
        </c:dLbls>
        <c:gapWidth val="150"/>
        <c:overlap val="100"/>
        <c:axId val="116555776"/>
        <c:axId val="116613120"/>
      </c:barChart>
      <c:catAx>
        <c:axId val="1165557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6613120"/>
        <c:crosses val="autoZero"/>
        <c:auto val="1"/>
        <c:lblAlgn val="ctr"/>
        <c:lblOffset val="100"/>
        <c:noMultiLvlLbl val="0"/>
      </c:catAx>
      <c:valAx>
        <c:axId val="116613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555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961-4563-A3AD-3BFF3962E65C}"/>
            </c:ext>
          </c:extLst>
        </c:ser>
        <c:dLbls>
          <c:showLegendKey val="0"/>
          <c:showVal val="0"/>
          <c:showCatName val="0"/>
          <c:showSerName val="0"/>
          <c:showPercent val="0"/>
          <c:showBubbleSize val="0"/>
        </c:dLbls>
        <c:gapWidth val="150"/>
        <c:overlap val="100"/>
        <c:axId val="126906368"/>
        <c:axId val="126687424"/>
      </c:barChart>
      <c:catAx>
        <c:axId val="1269063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6687424"/>
        <c:crosses val="autoZero"/>
        <c:auto val="1"/>
        <c:lblAlgn val="ctr"/>
        <c:lblOffset val="100"/>
        <c:noMultiLvlLbl val="0"/>
      </c:catAx>
      <c:valAx>
        <c:axId val="126687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906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3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202-4599-8500-1F2A164B15A9}"/>
            </c:ext>
          </c:extLst>
        </c:ser>
        <c:dLbls>
          <c:showLegendKey val="0"/>
          <c:showVal val="0"/>
          <c:showCatName val="0"/>
          <c:showSerName val="0"/>
          <c:showPercent val="0"/>
          <c:showBubbleSize val="0"/>
        </c:dLbls>
        <c:gapWidth val="150"/>
        <c:overlap val="100"/>
        <c:axId val="149001728"/>
        <c:axId val="149240576"/>
      </c:barChart>
      <c:catAx>
        <c:axId val="1490017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240576"/>
        <c:crosses val="autoZero"/>
        <c:auto val="1"/>
        <c:lblAlgn val="ctr"/>
        <c:lblOffset val="100"/>
        <c:noMultiLvlLbl val="0"/>
      </c:catAx>
      <c:valAx>
        <c:axId val="1492405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90017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982F-4BE3-9F09-44AD34A484C4}"/>
            </c:ext>
          </c:extLst>
        </c:ser>
        <c:dLbls>
          <c:showLegendKey val="0"/>
          <c:showVal val="0"/>
          <c:showCatName val="0"/>
          <c:showSerName val="0"/>
          <c:showPercent val="0"/>
          <c:showBubbleSize val="0"/>
        </c:dLbls>
        <c:gapWidth val="150"/>
        <c:overlap val="100"/>
        <c:axId val="149002240"/>
        <c:axId val="149135936"/>
      </c:barChart>
      <c:catAx>
        <c:axId val="1490022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135936"/>
        <c:crosses val="autoZero"/>
        <c:auto val="1"/>
        <c:lblAlgn val="ctr"/>
        <c:lblOffset val="100"/>
        <c:noMultiLvlLbl val="0"/>
      </c:catAx>
      <c:valAx>
        <c:axId val="1491359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90022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8D62-4833-9C0F-12EDC32B0C5C}"/>
            </c:ext>
          </c:extLst>
        </c:ser>
        <c:dLbls>
          <c:showLegendKey val="0"/>
          <c:showVal val="0"/>
          <c:showCatName val="0"/>
          <c:showSerName val="0"/>
          <c:showPercent val="0"/>
          <c:showBubbleSize val="0"/>
        </c:dLbls>
        <c:gapWidth val="150"/>
        <c:overlap val="100"/>
        <c:axId val="149002752"/>
        <c:axId val="149137664"/>
      </c:barChart>
      <c:catAx>
        <c:axId val="1490027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137664"/>
        <c:crosses val="autoZero"/>
        <c:auto val="1"/>
        <c:lblAlgn val="ctr"/>
        <c:lblOffset val="100"/>
        <c:noMultiLvlLbl val="0"/>
      </c:catAx>
      <c:valAx>
        <c:axId val="149137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90027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D15E-4721-B80A-BA0EB2A9D200}"/>
            </c:ext>
          </c:extLst>
        </c:ser>
        <c:dLbls>
          <c:showLegendKey val="0"/>
          <c:showVal val="0"/>
          <c:showCatName val="0"/>
          <c:showSerName val="0"/>
          <c:showPercent val="0"/>
          <c:showBubbleSize val="0"/>
        </c:dLbls>
        <c:gapWidth val="150"/>
        <c:overlap val="100"/>
        <c:axId val="149003264"/>
        <c:axId val="149139392"/>
      </c:barChart>
      <c:catAx>
        <c:axId val="1490032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139392"/>
        <c:crosses val="autoZero"/>
        <c:auto val="1"/>
        <c:lblAlgn val="ctr"/>
        <c:lblOffset val="100"/>
        <c:noMultiLvlLbl val="0"/>
      </c:catAx>
      <c:valAx>
        <c:axId val="149139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90032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565-43D3-9D80-08CA674A2422}"/>
            </c:ext>
          </c:extLst>
        </c:ser>
        <c:dLbls>
          <c:showLegendKey val="0"/>
          <c:showVal val="0"/>
          <c:showCatName val="0"/>
          <c:showSerName val="0"/>
          <c:showPercent val="0"/>
          <c:showBubbleSize val="0"/>
        </c:dLbls>
        <c:gapWidth val="150"/>
        <c:overlap val="100"/>
        <c:axId val="149003776"/>
        <c:axId val="149141120"/>
      </c:barChart>
      <c:catAx>
        <c:axId val="1490037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141120"/>
        <c:crosses val="autoZero"/>
        <c:auto val="1"/>
        <c:lblAlgn val="ctr"/>
        <c:lblOffset val="100"/>
        <c:noMultiLvlLbl val="0"/>
      </c:catAx>
      <c:valAx>
        <c:axId val="149141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9003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E1B-48F2-8669-EA58D2C4C5B8}"/>
            </c:ext>
          </c:extLst>
        </c:ser>
        <c:dLbls>
          <c:showLegendKey val="0"/>
          <c:showVal val="0"/>
          <c:showCatName val="0"/>
          <c:showSerName val="0"/>
          <c:showPercent val="0"/>
          <c:showBubbleSize val="0"/>
        </c:dLbls>
        <c:gapWidth val="150"/>
        <c:overlap val="100"/>
        <c:axId val="149393408"/>
        <c:axId val="149142848"/>
      </c:barChart>
      <c:catAx>
        <c:axId val="149393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142848"/>
        <c:crosses val="autoZero"/>
        <c:auto val="1"/>
        <c:lblAlgn val="ctr"/>
        <c:lblOffset val="100"/>
        <c:noMultiLvlLbl val="0"/>
      </c:catAx>
      <c:valAx>
        <c:axId val="149142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9393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C9C-4E58-BDDB-29E335CAFF21}"/>
            </c:ext>
          </c:extLst>
        </c:ser>
        <c:dLbls>
          <c:showLegendKey val="0"/>
          <c:showVal val="0"/>
          <c:showCatName val="0"/>
          <c:showSerName val="0"/>
          <c:showPercent val="0"/>
          <c:showBubbleSize val="0"/>
        </c:dLbls>
        <c:gapWidth val="150"/>
        <c:overlap val="100"/>
        <c:axId val="149393920"/>
        <c:axId val="149734528"/>
      </c:barChart>
      <c:catAx>
        <c:axId val="149393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734528"/>
        <c:crosses val="autoZero"/>
        <c:auto val="1"/>
        <c:lblAlgn val="ctr"/>
        <c:lblOffset val="100"/>
        <c:noMultiLvlLbl val="0"/>
      </c:catAx>
      <c:valAx>
        <c:axId val="149734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9393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519B-456C-8CA2-3E6A7D543247}"/>
            </c:ext>
          </c:extLst>
        </c:ser>
        <c:dLbls>
          <c:showLegendKey val="0"/>
          <c:showVal val="0"/>
          <c:showCatName val="0"/>
          <c:showSerName val="0"/>
          <c:showPercent val="0"/>
          <c:showBubbleSize val="0"/>
        </c:dLbls>
        <c:gapWidth val="150"/>
        <c:overlap val="100"/>
        <c:axId val="149394432"/>
        <c:axId val="149735680"/>
      </c:barChart>
      <c:catAx>
        <c:axId val="1493944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735680"/>
        <c:crosses val="autoZero"/>
        <c:auto val="1"/>
        <c:lblAlgn val="ctr"/>
        <c:lblOffset val="100"/>
        <c:noMultiLvlLbl val="0"/>
      </c:catAx>
      <c:valAx>
        <c:axId val="1497356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93944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4424-4572-9CD0-53F774EC26A6}"/>
            </c:ext>
          </c:extLst>
        </c:ser>
        <c:dLbls>
          <c:showLegendKey val="0"/>
          <c:showVal val="0"/>
          <c:showCatName val="0"/>
          <c:showSerName val="0"/>
          <c:showPercent val="0"/>
          <c:showBubbleSize val="0"/>
        </c:dLbls>
        <c:gapWidth val="150"/>
        <c:overlap val="100"/>
        <c:axId val="149394944"/>
        <c:axId val="149737408"/>
      </c:barChart>
      <c:catAx>
        <c:axId val="1493949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737408"/>
        <c:crosses val="autoZero"/>
        <c:auto val="1"/>
        <c:lblAlgn val="ctr"/>
        <c:lblOffset val="100"/>
        <c:noMultiLvlLbl val="0"/>
      </c:catAx>
      <c:valAx>
        <c:axId val="1497374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9394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4334-4190-9AC6-57A6CA4A7A7E}"/>
            </c:ext>
          </c:extLst>
        </c:ser>
        <c:dLbls>
          <c:showLegendKey val="0"/>
          <c:showVal val="0"/>
          <c:showCatName val="0"/>
          <c:showSerName val="0"/>
          <c:showPercent val="0"/>
          <c:showBubbleSize val="0"/>
        </c:dLbls>
        <c:gapWidth val="150"/>
        <c:overlap val="100"/>
        <c:axId val="149395456"/>
        <c:axId val="149739136"/>
      </c:barChart>
      <c:catAx>
        <c:axId val="1493954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739136"/>
        <c:crosses val="autoZero"/>
        <c:auto val="1"/>
        <c:lblAlgn val="ctr"/>
        <c:lblOffset val="100"/>
        <c:noMultiLvlLbl val="0"/>
      </c:catAx>
      <c:valAx>
        <c:axId val="149739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93954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F635-40BA-A6AE-36A30C7F02D9}"/>
            </c:ext>
          </c:extLst>
        </c:ser>
        <c:dLbls>
          <c:showLegendKey val="0"/>
          <c:showVal val="0"/>
          <c:showCatName val="0"/>
          <c:showSerName val="0"/>
          <c:showPercent val="0"/>
          <c:showBubbleSize val="0"/>
        </c:dLbls>
        <c:gapWidth val="150"/>
        <c:overlap val="100"/>
        <c:axId val="126907392"/>
        <c:axId val="127042112"/>
      </c:barChart>
      <c:catAx>
        <c:axId val="126907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7042112"/>
        <c:crosses val="autoZero"/>
        <c:auto val="1"/>
        <c:lblAlgn val="ctr"/>
        <c:lblOffset val="100"/>
        <c:noMultiLvlLbl val="0"/>
      </c:catAx>
      <c:valAx>
        <c:axId val="127042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907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3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3C5-40A2-B453-8D8A2C1ED2F5}"/>
            </c:ext>
          </c:extLst>
        </c:ser>
        <c:dLbls>
          <c:showLegendKey val="0"/>
          <c:showVal val="0"/>
          <c:showCatName val="0"/>
          <c:showSerName val="0"/>
          <c:showPercent val="0"/>
          <c:showBubbleSize val="0"/>
        </c:dLbls>
        <c:gapWidth val="150"/>
        <c:overlap val="100"/>
        <c:axId val="149395968"/>
        <c:axId val="149740864"/>
      </c:barChart>
      <c:catAx>
        <c:axId val="1493959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49740864"/>
        <c:crosses val="autoZero"/>
        <c:auto val="1"/>
        <c:lblAlgn val="ctr"/>
        <c:lblOffset val="100"/>
        <c:noMultiLvlLbl val="0"/>
      </c:catAx>
      <c:valAx>
        <c:axId val="149740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9395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9A8-4171-9982-EB61E12ED45B}"/>
            </c:ext>
          </c:extLst>
        </c:ser>
        <c:dLbls>
          <c:showLegendKey val="0"/>
          <c:showVal val="0"/>
          <c:showCatName val="0"/>
          <c:showSerName val="0"/>
          <c:showPercent val="0"/>
          <c:showBubbleSize val="0"/>
        </c:dLbls>
        <c:gapWidth val="150"/>
        <c:overlap val="100"/>
        <c:axId val="149396480"/>
        <c:axId val="136873088"/>
      </c:barChart>
      <c:catAx>
        <c:axId val="1493964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873088"/>
        <c:crosses val="autoZero"/>
        <c:auto val="1"/>
        <c:lblAlgn val="ctr"/>
        <c:lblOffset val="100"/>
        <c:noMultiLvlLbl val="0"/>
      </c:catAx>
      <c:valAx>
        <c:axId val="13687308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93964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60-49CB-80C4-4C74165B7AAB}"/>
            </c:ext>
          </c:extLst>
        </c:ser>
        <c:dLbls>
          <c:showLegendKey val="0"/>
          <c:showVal val="0"/>
          <c:showCatName val="0"/>
          <c:showSerName val="0"/>
          <c:showPercent val="0"/>
          <c:showBubbleSize val="0"/>
        </c:dLbls>
        <c:gapWidth val="150"/>
        <c:overlap val="100"/>
        <c:axId val="136634368"/>
        <c:axId val="136874816"/>
      </c:barChart>
      <c:catAx>
        <c:axId val="1366343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874816"/>
        <c:crosses val="autoZero"/>
        <c:auto val="1"/>
        <c:lblAlgn val="ctr"/>
        <c:lblOffset val="100"/>
        <c:noMultiLvlLbl val="0"/>
      </c:catAx>
      <c:valAx>
        <c:axId val="1368748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634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3A5E-4B95-A657-5D44FC12761C}"/>
            </c:ext>
          </c:extLst>
        </c:ser>
        <c:dLbls>
          <c:showLegendKey val="0"/>
          <c:showVal val="0"/>
          <c:showCatName val="0"/>
          <c:showSerName val="0"/>
          <c:showPercent val="0"/>
          <c:showBubbleSize val="0"/>
        </c:dLbls>
        <c:gapWidth val="150"/>
        <c:overlap val="100"/>
        <c:axId val="136634880"/>
        <c:axId val="136876544"/>
      </c:barChart>
      <c:catAx>
        <c:axId val="136634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876544"/>
        <c:crosses val="autoZero"/>
        <c:auto val="1"/>
        <c:lblAlgn val="ctr"/>
        <c:lblOffset val="100"/>
        <c:noMultiLvlLbl val="0"/>
      </c:catAx>
      <c:valAx>
        <c:axId val="1368765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634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DF60-472F-A633-0F1B45DFF917}"/>
            </c:ext>
          </c:extLst>
        </c:ser>
        <c:dLbls>
          <c:showLegendKey val="0"/>
          <c:showVal val="0"/>
          <c:showCatName val="0"/>
          <c:showSerName val="0"/>
          <c:showPercent val="0"/>
          <c:showBubbleSize val="0"/>
        </c:dLbls>
        <c:gapWidth val="150"/>
        <c:overlap val="100"/>
        <c:axId val="136635392"/>
        <c:axId val="136878272"/>
      </c:barChart>
      <c:catAx>
        <c:axId val="136635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878272"/>
        <c:crosses val="autoZero"/>
        <c:auto val="1"/>
        <c:lblAlgn val="ctr"/>
        <c:lblOffset val="100"/>
        <c:noMultiLvlLbl val="0"/>
      </c:catAx>
      <c:valAx>
        <c:axId val="1368782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635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E623-4DED-87CC-AFE2457C91C1}"/>
            </c:ext>
          </c:extLst>
        </c:ser>
        <c:dLbls>
          <c:showLegendKey val="0"/>
          <c:showVal val="0"/>
          <c:showCatName val="0"/>
          <c:showSerName val="0"/>
          <c:showPercent val="0"/>
          <c:showBubbleSize val="0"/>
        </c:dLbls>
        <c:gapWidth val="150"/>
        <c:overlap val="100"/>
        <c:axId val="148128768"/>
        <c:axId val="136683520"/>
      </c:barChart>
      <c:catAx>
        <c:axId val="148128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683520"/>
        <c:crosses val="autoZero"/>
        <c:auto val="1"/>
        <c:lblAlgn val="ctr"/>
        <c:lblOffset val="100"/>
        <c:noMultiLvlLbl val="0"/>
      </c:catAx>
      <c:valAx>
        <c:axId val="1366835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48128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928-4759-AC5D-EFDDD8F1885A}"/>
            </c:ext>
          </c:extLst>
        </c:ser>
        <c:dLbls>
          <c:showLegendKey val="0"/>
          <c:showVal val="0"/>
          <c:showCatName val="0"/>
          <c:showSerName val="0"/>
          <c:showPercent val="0"/>
          <c:showBubbleSize val="0"/>
        </c:dLbls>
        <c:gapWidth val="150"/>
        <c:overlap val="100"/>
        <c:axId val="136635904"/>
        <c:axId val="136685248"/>
      </c:barChart>
      <c:catAx>
        <c:axId val="136635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685248"/>
        <c:crosses val="autoZero"/>
        <c:auto val="1"/>
        <c:lblAlgn val="ctr"/>
        <c:lblOffset val="100"/>
        <c:noMultiLvlLbl val="0"/>
      </c:catAx>
      <c:valAx>
        <c:axId val="136685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635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E92-461A-987F-F5FF9A95F564}"/>
            </c:ext>
          </c:extLst>
        </c:ser>
        <c:dLbls>
          <c:showLegendKey val="0"/>
          <c:showVal val="0"/>
          <c:showCatName val="0"/>
          <c:showSerName val="0"/>
          <c:showPercent val="0"/>
          <c:showBubbleSize val="0"/>
        </c:dLbls>
        <c:gapWidth val="150"/>
        <c:overlap val="100"/>
        <c:axId val="136636416"/>
        <c:axId val="136686976"/>
      </c:barChart>
      <c:catAx>
        <c:axId val="136636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686976"/>
        <c:crosses val="autoZero"/>
        <c:auto val="1"/>
        <c:lblAlgn val="ctr"/>
        <c:lblOffset val="100"/>
        <c:noMultiLvlLbl val="0"/>
      </c:catAx>
      <c:valAx>
        <c:axId val="136686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636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31-4D3C-83BF-6FC21BF91B42}"/>
            </c:ext>
          </c:extLst>
        </c:ser>
        <c:dLbls>
          <c:showLegendKey val="0"/>
          <c:showVal val="0"/>
          <c:showCatName val="0"/>
          <c:showSerName val="0"/>
          <c:showPercent val="0"/>
          <c:showBubbleSize val="0"/>
        </c:dLbls>
        <c:gapWidth val="150"/>
        <c:overlap val="100"/>
        <c:axId val="136637952"/>
        <c:axId val="136688704"/>
      </c:barChart>
      <c:catAx>
        <c:axId val="1366379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688704"/>
        <c:crosses val="autoZero"/>
        <c:auto val="1"/>
        <c:lblAlgn val="ctr"/>
        <c:lblOffset val="100"/>
        <c:noMultiLvlLbl val="0"/>
      </c:catAx>
      <c:valAx>
        <c:axId val="1366887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6637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5B09-4E58-BC8A-6E2EB19E37C5}"/>
            </c:ext>
          </c:extLst>
        </c:ser>
        <c:dLbls>
          <c:showLegendKey val="0"/>
          <c:showVal val="0"/>
          <c:showCatName val="0"/>
          <c:showSerName val="0"/>
          <c:showPercent val="0"/>
          <c:showBubbleSize val="0"/>
        </c:dLbls>
        <c:gapWidth val="150"/>
        <c:overlap val="100"/>
        <c:axId val="150909952"/>
        <c:axId val="136690432"/>
      </c:barChart>
      <c:catAx>
        <c:axId val="1509099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6690432"/>
        <c:crosses val="autoZero"/>
        <c:auto val="1"/>
        <c:lblAlgn val="ctr"/>
        <c:lblOffset val="100"/>
        <c:noMultiLvlLbl val="0"/>
      </c:catAx>
      <c:valAx>
        <c:axId val="1366904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909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4BBB-4A46-8602-1FF338724FCC}"/>
            </c:ext>
          </c:extLst>
        </c:ser>
        <c:dLbls>
          <c:showLegendKey val="0"/>
          <c:showVal val="0"/>
          <c:showCatName val="0"/>
          <c:showSerName val="0"/>
          <c:showPercent val="0"/>
          <c:showBubbleSize val="0"/>
        </c:dLbls>
        <c:gapWidth val="150"/>
        <c:overlap val="100"/>
        <c:axId val="126907904"/>
        <c:axId val="127043840"/>
      </c:barChart>
      <c:catAx>
        <c:axId val="126907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7043840"/>
        <c:crosses val="autoZero"/>
        <c:auto val="1"/>
        <c:lblAlgn val="ctr"/>
        <c:lblOffset val="100"/>
        <c:noMultiLvlLbl val="0"/>
      </c:catAx>
      <c:valAx>
        <c:axId val="1270438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907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706.72199999999998</c:v>
                </c:pt>
                <c:pt idx="1">
                  <c:v>705.56</c:v>
                </c:pt>
                <c:pt idx="2">
                  <c:v>671.80799999999999</c:v>
                </c:pt>
                <c:pt idx="3">
                  <c:v>708.89</c:v>
                </c:pt>
                <c:pt idx="4">
                  <c:v>705.77800000000002</c:v>
                </c:pt>
                <c:pt idx="5">
                  <c:v>754.53599999999994</c:v>
                </c:pt>
                <c:pt idx="6">
                  <c:v>769.77</c:v>
                </c:pt>
                <c:pt idx="7">
                  <c:v>763.53599999999994</c:v>
                </c:pt>
                <c:pt idx="8">
                  <c:v>752.88</c:v>
                </c:pt>
                <c:pt idx="9">
                  <c:v>748.17600000000004</c:v>
                </c:pt>
                <c:pt idx="10">
                  <c:v>758.83199999999999</c:v>
                </c:pt>
                <c:pt idx="11">
                  <c:v>718.27200000000005</c:v>
                </c:pt>
              </c:numCache>
            </c:numRef>
          </c:val>
          <c:extLst>
            <c:ext xmlns:c16="http://schemas.microsoft.com/office/drawing/2014/chart" uri="{C3380CC4-5D6E-409C-BE32-E72D297353CC}">
              <c16:uniqueId val="{00000000-B621-423A-8E4D-0E612375617B}"/>
            </c:ext>
          </c:extLst>
        </c:ser>
        <c:dLbls>
          <c:showLegendKey val="0"/>
          <c:showVal val="0"/>
          <c:showCatName val="0"/>
          <c:showSerName val="0"/>
          <c:showPercent val="0"/>
          <c:showBubbleSize val="0"/>
        </c:dLbls>
        <c:gapWidth val="150"/>
        <c:overlap val="100"/>
        <c:axId val="150910464"/>
        <c:axId val="151282240"/>
      </c:barChart>
      <c:catAx>
        <c:axId val="1509104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282240"/>
        <c:crosses val="autoZero"/>
        <c:auto val="1"/>
        <c:lblAlgn val="ctr"/>
        <c:lblOffset val="100"/>
        <c:noMultiLvlLbl val="0"/>
      </c:catAx>
      <c:valAx>
        <c:axId val="151282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9104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13A8-472B-91BB-25387929C580}"/>
            </c:ext>
          </c:extLst>
        </c:ser>
        <c:dLbls>
          <c:showLegendKey val="0"/>
          <c:showVal val="0"/>
          <c:showCatName val="0"/>
          <c:showSerName val="0"/>
          <c:showPercent val="0"/>
          <c:showBubbleSize val="0"/>
        </c:dLbls>
        <c:gapWidth val="150"/>
        <c:overlap val="100"/>
        <c:axId val="150910976"/>
        <c:axId val="151283968"/>
      </c:barChart>
      <c:catAx>
        <c:axId val="1509109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283968"/>
        <c:crosses val="autoZero"/>
        <c:auto val="1"/>
        <c:lblAlgn val="ctr"/>
        <c:lblOffset val="100"/>
        <c:noMultiLvlLbl val="0"/>
      </c:catAx>
      <c:valAx>
        <c:axId val="151283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9109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C2D-4388-BA04-84C169DBE09A}"/>
            </c:ext>
          </c:extLst>
        </c:ser>
        <c:dLbls>
          <c:showLegendKey val="0"/>
          <c:showVal val="0"/>
          <c:showCatName val="0"/>
          <c:showSerName val="0"/>
          <c:showPercent val="0"/>
          <c:showBubbleSize val="0"/>
        </c:dLbls>
        <c:gapWidth val="150"/>
        <c:overlap val="100"/>
        <c:axId val="150911488"/>
        <c:axId val="151285696"/>
      </c:barChart>
      <c:catAx>
        <c:axId val="1509114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285696"/>
        <c:crosses val="autoZero"/>
        <c:auto val="1"/>
        <c:lblAlgn val="ctr"/>
        <c:lblOffset val="100"/>
        <c:noMultiLvlLbl val="0"/>
      </c:catAx>
      <c:valAx>
        <c:axId val="151285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9114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4CC-4BE1-AA53-7EBC9D655E82}"/>
            </c:ext>
          </c:extLst>
        </c:ser>
        <c:dLbls>
          <c:showLegendKey val="0"/>
          <c:showVal val="0"/>
          <c:showCatName val="0"/>
          <c:showSerName val="0"/>
          <c:showPercent val="0"/>
          <c:showBubbleSize val="0"/>
        </c:dLbls>
        <c:gapWidth val="150"/>
        <c:overlap val="100"/>
        <c:axId val="150912000"/>
        <c:axId val="151287424"/>
      </c:barChart>
      <c:catAx>
        <c:axId val="15091200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287424"/>
        <c:crosses val="autoZero"/>
        <c:auto val="1"/>
        <c:lblAlgn val="ctr"/>
        <c:lblOffset val="100"/>
        <c:noMultiLvlLbl val="0"/>
      </c:catAx>
      <c:valAx>
        <c:axId val="151287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91200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077-49C7-95C6-98C665229CA2}"/>
            </c:ext>
          </c:extLst>
        </c:ser>
        <c:dLbls>
          <c:showLegendKey val="0"/>
          <c:showVal val="0"/>
          <c:showCatName val="0"/>
          <c:showSerName val="0"/>
          <c:showPercent val="0"/>
          <c:showBubbleSize val="0"/>
        </c:dLbls>
        <c:gapWidth val="150"/>
        <c:overlap val="100"/>
        <c:axId val="150912512"/>
        <c:axId val="151289152"/>
      </c:barChart>
      <c:catAx>
        <c:axId val="150912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289152"/>
        <c:crosses val="autoZero"/>
        <c:auto val="1"/>
        <c:lblAlgn val="ctr"/>
        <c:lblOffset val="100"/>
        <c:noMultiLvlLbl val="0"/>
      </c:catAx>
      <c:valAx>
        <c:axId val="151289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0912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3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10'!$B$14:$B$25</c:f>
              <c:numCache>
                <c:formatCode>General</c:formatCode>
                <c:ptCount val="12"/>
              </c:numCache>
            </c:numRef>
          </c:val>
          <c:extLst>
            <c:ext xmlns:c16="http://schemas.microsoft.com/office/drawing/2014/chart" uri="{C3380CC4-5D6E-409C-BE32-E72D297353CC}">
              <c16:uniqueId val="{00000000-68BE-49CE-BB79-FD664B4996B1}"/>
            </c:ext>
          </c:extLst>
        </c:ser>
        <c:dLbls>
          <c:showLegendKey val="0"/>
          <c:showVal val="0"/>
          <c:showCatName val="0"/>
          <c:showSerName val="0"/>
          <c:showPercent val="0"/>
          <c:showBubbleSize val="0"/>
        </c:dLbls>
        <c:gapWidth val="150"/>
        <c:overlap val="100"/>
        <c:axId val="151351296"/>
        <c:axId val="151487616"/>
      </c:barChart>
      <c:catAx>
        <c:axId val="1513512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487616"/>
        <c:crosses val="autoZero"/>
        <c:auto val="1"/>
        <c:lblAlgn val="ctr"/>
        <c:lblOffset val="100"/>
        <c:noMultiLvlLbl val="0"/>
      </c:catAx>
      <c:valAx>
        <c:axId val="15148761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13512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3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10'!$C$14:$C$25</c:f>
              <c:numCache>
                <c:formatCode>General</c:formatCode>
                <c:ptCount val="12"/>
              </c:numCache>
            </c:numRef>
          </c:val>
          <c:extLst>
            <c:ext xmlns:c16="http://schemas.microsoft.com/office/drawing/2014/chart" uri="{C3380CC4-5D6E-409C-BE32-E72D297353CC}">
              <c16:uniqueId val="{00000000-45EC-4319-8369-5F8F2D409E38}"/>
            </c:ext>
          </c:extLst>
        </c:ser>
        <c:dLbls>
          <c:showLegendKey val="0"/>
          <c:showVal val="0"/>
          <c:showCatName val="0"/>
          <c:showSerName val="0"/>
          <c:showPercent val="0"/>
          <c:showBubbleSize val="0"/>
        </c:dLbls>
        <c:gapWidth val="150"/>
        <c:overlap val="100"/>
        <c:axId val="151351808"/>
        <c:axId val="151489344"/>
      </c:barChart>
      <c:catAx>
        <c:axId val="1513518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489344"/>
        <c:crosses val="autoZero"/>
        <c:auto val="1"/>
        <c:lblAlgn val="ctr"/>
        <c:lblOffset val="100"/>
        <c:noMultiLvlLbl val="0"/>
      </c:catAx>
      <c:valAx>
        <c:axId val="15148934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13518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3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10'!$D$14:$D$25</c:f>
              <c:numCache>
                <c:formatCode>"₡"#,##0</c:formatCode>
                <c:ptCount val="12"/>
              </c:numCache>
            </c:numRef>
          </c:val>
          <c:extLst>
            <c:ext xmlns:c16="http://schemas.microsoft.com/office/drawing/2014/chart" uri="{C3380CC4-5D6E-409C-BE32-E72D297353CC}">
              <c16:uniqueId val="{00000000-0CCC-4F6F-8F20-A0F828FD4D52}"/>
            </c:ext>
          </c:extLst>
        </c:ser>
        <c:dLbls>
          <c:showLegendKey val="0"/>
          <c:showVal val="0"/>
          <c:showCatName val="0"/>
          <c:showSerName val="0"/>
          <c:showPercent val="0"/>
          <c:showBubbleSize val="0"/>
        </c:dLbls>
        <c:gapWidth val="150"/>
        <c:overlap val="100"/>
        <c:axId val="151352320"/>
        <c:axId val="151491072"/>
      </c:barChart>
      <c:catAx>
        <c:axId val="151352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491072"/>
        <c:crosses val="autoZero"/>
        <c:auto val="1"/>
        <c:lblAlgn val="ctr"/>
        <c:lblOffset val="100"/>
        <c:noMultiLvlLbl val="0"/>
      </c:catAx>
      <c:valAx>
        <c:axId val="1514910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1352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128-4463-AF68-1B3F4B6F4AED}"/>
            </c:ext>
          </c:extLst>
        </c:ser>
        <c:dLbls>
          <c:showLegendKey val="0"/>
          <c:showVal val="0"/>
          <c:showCatName val="0"/>
          <c:showSerName val="0"/>
          <c:showPercent val="0"/>
          <c:showBubbleSize val="0"/>
        </c:dLbls>
        <c:gapWidth val="150"/>
        <c:overlap val="100"/>
        <c:axId val="151352832"/>
        <c:axId val="151492800"/>
      </c:barChart>
      <c:catAx>
        <c:axId val="1513528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492800"/>
        <c:crosses val="autoZero"/>
        <c:auto val="1"/>
        <c:lblAlgn val="ctr"/>
        <c:lblOffset val="100"/>
        <c:noMultiLvlLbl val="0"/>
      </c:catAx>
      <c:valAx>
        <c:axId val="151492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13528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807-4C3C-BBC6-8A4227C5B573}"/>
            </c:ext>
          </c:extLst>
        </c:ser>
        <c:dLbls>
          <c:showLegendKey val="0"/>
          <c:showVal val="0"/>
          <c:showCatName val="0"/>
          <c:showSerName val="0"/>
          <c:showPercent val="0"/>
          <c:showBubbleSize val="0"/>
        </c:dLbls>
        <c:gapWidth val="150"/>
        <c:overlap val="100"/>
        <c:axId val="151353344"/>
        <c:axId val="151781376"/>
      </c:barChart>
      <c:catAx>
        <c:axId val="151353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781376"/>
        <c:crosses val="autoZero"/>
        <c:auto val="1"/>
        <c:lblAlgn val="ctr"/>
        <c:lblOffset val="100"/>
        <c:noMultiLvlLbl val="0"/>
      </c:catAx>
      <c:valAx>
        <c:axId val="1517813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1353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09DE-4AC4-B500-73C60916A079}"/>
            </c:ext>
          </c:extLst>
        </c:ser>
        <c:dLbls>
          <c:showLegendKey val="0"/>
          <c:showVal val="0"/>
          <c:showCatName val="0"/>
          <c:showSerName val="0"/>
          <c:showPercent val="0"/>
          <c:showBubbleSize val="0"/>
        </c:dLbls>
        <c:gapWidth val="150"/>
        <c:overlap val="100"/>
        <c:axId val="126909440"/>
        <c:axId val="127045568"/>
      </c:barChart>
      <c:catAx>
        <c:axId val="126909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7045568"/>
        <c:crosses val="autoZero"/>
        <c:auto val="1"/>
        <c:lblAlgn val="ctr"/>
        <c:lblOffset val="100"/>
        <c:noMultiLvlLbl val="0"/>
      </c:catAx>
      <c:valAx>
        <c:axId val="1270455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909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'14-Edificio 10'!$A$14:$A$25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'14-Edificio 10'!$I$14:$I$25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FBA-42DA-B385-C71790BA074B}"/>
            </c:ext>
          </c:extLst>
        </c:ser>
        <c:dLbls>
          <c:showLegendKey val="0"/>
          <c:showVal val="0"/>
          <c:showCatName val="0"/>
          <c:showSerName val="0"/>
          <c:showPercent val="0"/>
          <c:showBubbleSize val="0"/>
        </c:dLbls>
        <c:gapWidth val="150"/>
        <c:overlap val="100"/>
        <c:axId val="151353856"/>
        <c:axId val="151783104"/>
      </c:barChart>
      <c:catAx>
        <c:axId val="1513538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1783104"/>
        <c:crosses val="autoZero"/>
        <c:auto val="1"/>
        <c:lblAlgn val="ctr"/>
        <c:lblOffset val="100"/>
        <c:noMultiLvlLbl val="0"/>
      </c:catAx>
      <c:valAx>
        <c:axId val="1517831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13538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bar"/>
        <c:grouping val="clustered"/>
        <c:varyColors val="0"/>
        <c:ser>
          <c:idx val="0"/>
          <c:order val="0"/>
          <c:tx>
            <c:strRef>
              <c:f>'15-Consumo por edificio'!$C$7:$C$8</c:f>
              <c:strCache>
                <c:ptCount val="2"/>
                <c:pt idx="0">
                  <c:v>Consumo de Energía  (kWh/mes)</c:v>
                </c:pt>
              </c:strCache>
            </c:strRef>
          </c:tx>
          <c:invertIfNegative val="0"/>
          <c:val>
            <c:numRef>
              <c:f>'15-Consumo por edificio'!$C$9:$C$18</c:f>
              <c:numCache>
                <c:formatCode>0.00</c:formatCode>
                <c:ptCount val="10"/>
                <c:pt idx="0">
                  <c:v>59882.083333333336</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multiLvlStrRef>
                    <c:extLst>
                      <c:ext uri="{02D57815-91ED-43cb-92C2-25804820EDAC}">
                        <c15:formulaRef>
                          <c15:sqref>'15-Consumo por edificio'!$B$9:$B$18</c15:sqref>
                        </c15:formulaRef>
                      </c:ext>
                    </c:extLst>
                  </c:multiLvlStrRef>
                </c15:cat>
              </c15:filteredCategoryTitle>
            </c:ext>
            <c:ext xmlns:c16="http://schemas.microsoft.com/office/drawing/2014/chart" uri="{C3380CC4-5D6E-409C-BE32-E72D297353CC}">
              <c16:uniqueId val="{00000000-ECCE-41D6-A282-FD0DA398C41B}"/>
            </c:ext>
          </c:extLst>
        </c:ser>
        <c:dLbls>
          <c:showLegendKey val="0"/>
          <c:showVal val="0"/>
          <c:showCatName val="0"/>
          <c:showSerName val="0"/>
          <c:showPercent val="0"/>
          <c:showBubbleSize val="0"/>
        </c:dLbls>
        <c:gapWidth val="150"/>
        <c:axId val="135668736"/>
        <c:axId val="151784832"/>
      </c:barChart>
      <c:catAx>
        <c:axId val="135668736"/>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1784832"/>
        <c:crosses val="autoZero"/>
        <c:auto val="1"/>
        <c:lblAlgn val="ctr"/>
        <c:lblOffset val="100"/>
        <c:noMultiLvlLbl val="0"/>
      </c:catAx>
      <c:valAx>
        <c:axId val="151784832"/>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56687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907"/>
          <c:w val="0.87417111223648392"/>
          <c:h val="0.68438683250430565"/>
        </c:manualLayout>
      </c:layout>
      <c:barChart>
        <c:barDir val="bar"/>
        <c:grouping val="clustered"/>
        <c:varyColors val="0"/>
        <c:ser>
          <c:idx val="0"/>
          <c:order val="0"/>
          <c:tx>
            <c:strRef>
              <c:f>'15-Consumo por edificio'!$D$7:$D$8</c:f>
              <c:strCache>
                <c:ptCount val="2"/>
                <c:pt idx="0">
                  <c:v>Demanda máxima (kW)</c:v>
                </c:pt>
              </c:strCache>
            </c:strRef>
          </c:tx>
          <c:invertIfNegative val="0"/>
          <c:val>
            <c:numRef>
              <c:f>'15-Consumo por edificio'!$D$9:$D$18</c:f>
              <c:numCache>
                <c:formatCode>0.00</c:formatCode>
                <c:ptCount val="10"/>
                <c:pt idx="0">
                  <c:v>769.77</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multiLvlStrRef>
                    <c:extLst>
                      <c:ext uri="{02D57815-91ED-43cb-92C2-25804820EDAC}">
                        <c15:formulaRef>
                          <c15:sqref>'15-Consumo por edificio'!$B$9:$B$18</c15:sqref>
                        </c15:formulaRef>
                      </c:ext>
                    </c:extLst>
                  </c:multiLvlStrRef>
                </c15:cat>
              </c15:filteredCategoryTitle>
            </c:ext>
            <c:ext xmlns:c16="http://schemas.microsoft.com/office/drawing/2014/chart" uri="{C3380CC4-5D6E-409C-BE32-E72D297353CC}">
              <c16:uniqueId val="{00000000-BEE5-43E7-BE67-490E1CA63EB4}"/>
            </c:ext>
          </c:extLst>
        </c:ser>
        <c:dLbls>
          <c:showLegendKey val="0"/>
          <c:showVal val="0"/>
          <c:showCatName val="0"/>
          <c:showSerName val="0"/>
          <c:showPercent val="0"/>
          <c:showBubbleSize val="0"/>
        </c:dLbls>
        <c:gapWidth val="150"/>
        <c:axId val="152032768"/>
        <c:axId val="151786560"/>
      </c:barChart>
      <c:catAx>
        <c:axId val="152032768"/>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6.4580961210619053E-3"/>
              <c:y val="0.5848677906030445"/>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1786560"/>
        <c:crosses val="autoZero"/>
        <c:auto val="1"/>
        <c:lblAlgn val="ctr"/>
        <c:lblOffset val="100"/>
        <c:noMultiLvlLbl val="0"/>
      </c:catAx>
      <c:valAx>
        <c:axId val="151786560"/>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032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bar"/>
        <c:grouping val="clustered"/>
        <c:varyColors val="0"/>
        <c:ser>
          <c:idx val="0"/>
          <c:order val="0"/>
          <c:tx>
            <c:strRef>
              <c:f>'15-Consumo por edificio'!$E$7:$E$8</c:f>
              <c:strCache>
                <c:ptCount val="2"/>
                <c:pt idx="0">
                  <c:v>Importe (¢/mes)</c:v>
                </c:pt>
              </c:strCache>
            </c:strRef>
          </c:tx>
          <c:invertIfNegative val="0"/>
          <c:val>
            <c:numRef>
              <c:f>'15-Consumo por edificio'!$E$9:$E$18</c:f>
              <c:numCache>
                <c:formatCode>"₡"#,##0</c:formatCode>
                <c:ptCount val="10"/>
                <c:pt idx="0">
                  <c:v>7695006.25</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multiLvlStrRef>
                    <c:extLst>
                      <c:ext uri="{02D57815-91ED-43cb-92C2-25804820EDAC}">
                        <c15:formulaRef>
                          <c15:sqref>'15-Consumo por edificio'!$B$9:$B$18</c15:sqref>
                        </c15:formulaRef>
                      </c:ext>
                    </c:extLst>
                  </c:multiLvlStrRef>
                </c15:cat>
              </c15:filteredCategoryTitle>
            </c:ext>
            <c:ext xmlns:c16="http://schemas.microsoft.com/office/drawing/2014/chart" uri="{C3380CC4-5D6E-409C-BE32-E72D297353CC}">
              <c16:uniqueId val="{00000000-F366-41B4-BD29-45E94DAD0699}"/>
            </c:ext>
          </c:extLst>
        </c:ser>
        <c:dLbls>
          <c:showLegendKey val="0"/>
          <c:showVal val="0"/>
          <c:showCatName val="0"/>
          <c:showSerName val="0"/>
          <c:showPercent val="0"/>
          <c:showBubbleSize val="0"/>
        </c:dLbls>
        <c:gapWidth val="150"/>
        <c:axId val="152033280"/>
        <c:axId val="151788288"/>
      </c:barChart>
      <c:catAx>
        <c:axId val="152033280"/>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8.325576971418119E-3"/>
              <c:y val="0.4196404802154735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1788288"/>
        <c:crosses val="autoZero"/>
        <c:auto val="1"/>
        <c:lblAlgn val="ctr"/>
        <c:lblOffset val="100"/>
        <c:noMultiLvlLbl val="0"/>
      </c:catAx>
      <c:valAx>
        <c:axId val="151788288"/>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033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bar"/>
        <c:grouping val="clustered"/>
        <c:varyColors val="0"/>
        <c:ser>
          <c:idx val="0"/>
          <c:order val="0"/>
          <c:tx>
            <c:strRef>
              <c:f>'15-Consumo por edificio'!$H$8</c:f>
              <c:strCache>
                <c:ptCount val="1"/>
                <c:pt idx="0">
                  <c:v>Consumo de energía eléctrica por empleado al mes  (kWh/empleado/mes)</c:v>
                </c:pt>
              </c:strCache>
            </c:strRef>
          </c:tx>
          <c:invertIfNegative val="0"/>
          <c:val>
            <c:numRef>
              <c:f>'15-Consumo por edificio'!$H$9:$H$18</c:f>
              <c:numCache>
                <c:formatCode>0.00</c:formatCode>
                <c:ptCount val="10"/>
                <c:pt idx="0">
                  <c:v>312.13026041666666</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multiLvlStrRef>
                    <c:extLst>
                      <c:ext uri="{02D57815-91ED-43cb-92C2-25804820EDAC}">
                        <c15:formulaRef>
                          <c15:sqref>'15-Consumo por edificio'!$B$9:$B$18</c15:sqref>
                        </c15:formulaRef>
                      </c:ext>
                    </c:extLst>
                  </c:multiLvlStrRef>
                </c15:cat>
              </c15:filteredCategoryTitle>
            </c:ext>
            <c:ext xmlns:c16="http://schemas.microsoft.com/office/drawing/2014/chart" uri="{C3380CC4-5D6E-409C-BE32-E72D297353CC}">
              <c16:uniqueId val="{00000000-EF17-48FE-B45D-80863458F997}"/>
            </c:ext>
          </c:extLst>
        </c:ser>
        <c:dLbls>
          <c:showLegendKey val="0"/>
          <c:showVal val="0"/>
          <c:showCatName val="0"/>
          <c:showSerName val="0"/>
          <c:showPercent val="0"/>
          <c:showBubbleSize val="0"/>
        </c:dLbls>
        <c:gapWidth val="150"/>
        <c:axId val="152033792"/>
        <c:axId val="152060480"/>
      </c:barChart>
      <c:catAx>
        <c:axId val="152033792"/>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0466279541461863E-2"/>
              <c:y val="0.4721078698616694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060480"/>
        <c:crosses val="autoZero"/>
        <c:auto val="1"/>
        <c:lblAlgn val="ctr"/>
        <c:lblOffset val="100"/>
        <c:noMultiLvlLbl val="0"/>
      </c:catAx>
      <c:valAx>
        <c:axId val="152060480"/>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033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 (kWh/m2)</a:t>
            </a:r>
          </a:p>
        </c:rich>
      </c:tx>
      <c:overlay val="0"/>
    </c:title>
    <c:autoTitleDeleted val="0"/>
    <c:plotArea>
      <c:layout/>
      <c:barChart>
        <c:barDir val="bar"/>
        <c:grouping val="clustered"/>
        <c:varyColors val="0"/>
        <c:ser>
          <c:idx val="0"/>
          <c:order val="0"/>
          <c:tx>
            <c:strRef>
              <c:f>'15-Consumo por edificio'!$I$8</c:f>
              <c:strCache>
                <c:ptCount val="1"/>
                <c:pt idx="0">
                  <c:v>Consumo de energía eléctrica por área física  por mes  (kWh/m2/mes)</c:v>
                </c:pt>
              </c:strCache>
            </c:strRef>
          </c:tx>
          <c:invertIfNegative val="0"/>
          <c:val>
            <c:numRef>
              <c:f>'15-Consumo por edificio'!$I$9:$I$18</c:f>
              <c:numCache>
                <c:formatCode>0.00</c:formatCode>
                <c:ptCount val="10"/>
                <c:pt idx="0">
                  <c:v>7.0503921568627455</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multiLvlStrRef>
                    <c:extLst>
                      <c:ext uri="{02D57815-91ED-43cb-92C2-25804820EDAC}">
                        <c15:formulaRef>
                          <c15:sqref>'15-Consumo por edificio'!$B$9:$B$18</c15:sqref>
                        </c15:formulaRef>
                      </c:ext>
                    </c:extLst>
                  </c:multiLvlStrRef>
                </c15:cat>
              </c15:filteredCategoryTitle>
            </c:ext>
            <c:ext xmlns:c16="http://schemas.microsoft.com/office/drawing/2014/chart" uri="{C3380CC4-5D6E-409C-BE32-E72D297353CC}">
              <c16:uniqueId val="{00000000-50A8-4F1B-8FD8-295899302F19}"/>
            </c:ext>
          </c:extLst>
        </c:ser>
        <c:dLbls>
          <c:showLegendKey val="0"/>
          <c:showVal val="0"/>
          <c:showCatName val="0"/>
          <c:showSerName val="0"/>
          <c:showPercent val="0"/>
          <c:showBubbleSize val="0"/>
        </c:dLbls>
        <c:gapWidth val="150"/>
        <c:axId val="152034304"/>
        <c:axId val="152062208"/>
      </c:barChart>
      <c:catAx>
        <c:axId val="152034304"/>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2629528809980422E-2"/>
              <c:y val="0.47983532020017877"/>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062208"/>
        <c:crosses val="autoZero"/>
        <c:auto val="1"/>
        <c:lblAlgn val="ctr"/>
        <c:lblOffset val="100"/>
        <c:noMultiLvlLbl val="0"/>
      </c:catAx>
      <c:valAx>
        <c:axId val="152062208"/>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034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(kgCO2e)</a:t>
            </a:r>
            <a:endParaRPr lang="es-ES" sz="1200" b="1" i="0" u="none" strike="noStrike" baseline="0">
              <a:solidFill>
                <a:srgbClr val="000000"/>
              </a:solidFill>
              <a:latin typeface="Calibri"/>
            </a:endParaRPr>
          </a:p>
        </c:rich>
      </c:tx>
      <c:overlay val="0"/>
    </c:title>
    <c:autoTitleDeleted val="0"/>
    <c:plotArea>
      <c:layout/>
      <c:barChart>
        <c:barDir val="bar"/>
        <c:grouping val="clustered"/>
        <c:varyColors val="0"/>
        <c:ser>
          <c:idx val="0"/>
          <c:order val="0"/>
          <c:tx>
            <c:strRef>
              <c:f>'15-Consumo por edificio'!$J$8</c:f>
              <c:strCache>
                <c:ptCount val="1"/>
                <c:pt idx="0">
                  <c:v>Kilogramos de dióxido de carbono equivalente por mes
(kg CO2e/mes)</c:v>
                </c:pt>
              </c:strCache>
            </c:strRef>
          </c:tx>
          <c:invertIfNegative val="0"/>
          <c:val>
            <c:numRef>
              <c:f>'15-Consumo por edificio'!$J$9:$J$18</c:f>
              <c:numCache>
                <c:formatCode>0.00</c:formatCode>
                <c:ptCount val="10"/>
                <c:pt idx="0">
                  <c:v>7014.6779166666665</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CategoryTitle>
                <c15:cat>
                  <c:multiLvlStrRef>
                    <c:extLst>
                      <c:ext uri="{02D57815-91ED-43cb-92C2-25804820EDAC}">
                        <c15:formulaRef>
                          <c15:sqref>'15-Consumo por edificio'!$B$9:$B$18</c15:sqref>
                        </c15:formulaRef>
                      </c:ext>
                    </c:extLst>
                  </c:multiLvlStrRef>
                </c15:cat>
              </c15:filteredCategoryTitle>
            </c:ext>
            <c:ext xmlns:c16="http://schemas.microsoft.com/office/drawing/2014/chart" uri="{C3380CC4-5D6E-409C-BE32-E72D297353CC}">
              <c16:uniqueId val="{00000000-EB07-4CD0-A35E-9269BEE317DF}"/>
            </c:ext>
          </c:extLst>
        </c:ser>
        <c:dLbls>
          <c:showLegendKey val="0"/>
          <c:showVal val="0"/>
          <c:showCatName val="0"/>
          <c:showSerName val="0"/>
          <c:showPercent val="0"/>
          <c:showBubbleSize val="0"/>
        </c:dLbls>
        <c:gapWidth val="150"/>
        <c:axId val="152034816"/>
        <c:axId val="152063936"/>
      </c:barChart>
      <c:catAx>
        <c:axId val="152034816"/>
        <c:scaling>
          <c:orientation val="minMax"/>
        </c:scaling>
        <c:delete val="0"/>
        <c:axPos val="l"/>
        <c:title>
          <c:tx>
            <c:rich>
              <a:bodyPr/>
              <a:lstStyle/>
              <a:p>
                <a:pPr>
                  <a:defRPr sz="1100" b="1" i="0" u="none" strike="noStrike" baseline="0">
                    <a:solidFill>
                      <a:srgbClr val="000000"/>
                    </a:solidFill>
                    <a:latin typeface="Calibri"/>
                    <a:ea typeface="Calibri"/>
                    <a:cs typeface="Calibri"/>
                  </a:defRPr>
                </a:pPr>
                <a:r>
                  <a:rPr lang="es-ES"/>
                  <a:t>Edificios</a:t>
                </a:r>
              </a:p>
            </c:rich>
          </c:tx>
          <c:layout>
            <c:manualLayout>
              <c:xMode val="edge"/>
              <c:yMode val="edge"/>
              <c:x val="1.367281153062124E-2"/>
              <c:y val="0.50592798213311463"/>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063936"/>
        <c:crosses val="autoZero"/>
        <c:auto val="1"/>
        <c:lblAlgn val="ctr"/>
        <c:lblOffset val="100"/>
        <c:noMultiLvlLbl val="0"/>
      </c:catAx>
      <c:valAx>
        <c:axId val="152063936"/>
        <c:scaling>
          <c:orientation val="minMax"/>
        </c:scaling>
        <c:delete val="0"/>
        <c:axPos val="b"/>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034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44" l="0.70000000000000062" r="0.70000000000000062" t="0.75000000000000544" header="0.30000000000000032" footer="0.30000000000000032"/>
    <c:pageSetup/>
  </c:printSettings>
</c:chartSpace>
</file>

<file path=xl/charts/chart3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'16-Consumo institucional'!$B$8:$B$9</c:f>
              <c:strCache>
                <c:ptCount val="2"/>
                <c:pt idx="0">
                  <c:v>Energía    (kWh)</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institucional'!$B$10:$B$21</c:f>
              <c:numCache>
                <c:formatCode>0.00</c:formatCode>
                <c:ptCount val="12"/>
                <c:pt idx="0">
                  <c:v>96672</c:v>
                </c:pt>
                <c:pt idx="1">
                  <c:v>52717</c:v>
                </c:pt>
                <c:pt idx="2">
                  <c:v>53740</c:v>
                </c:pt>
                <c:pt idx="3">
                  <c:v>51434</c:v>
                </c:pt>
                <c:pt idx="4">
                  <c:v>57843</c:v>
                </c:pt>
                <c:pt idx="5">
                  <c:v>50688</c:v>
                </c:pt>
                <c:pt idx="6">
                  <c:v>55174</c:v>
                </c:pt>
                <c:pt idx="7">
                  <c:v>55868</c:v>
                </c:pt>
                <c:pt idx="8">
                  <c:v>61568</c:v>
                </c:pt>
                <c:pt idx="9">
                  <c:v>65270</c:v>
                </c:pt>
                <c:pt idx="10">
                  <c:v>63001</c:v>
                </c:pt>
                <c:pt idx="11">
                  <c:v>0</c:v>
                </c:pt>
              </c:numCache>
            </c:numRef>
          </c:val>
          <c:extLst>
            <c:ext xmlns:c16="http://schemas.microsoft.com/office/drawing/2014/chart" uri="{C3380CC4-5D6E-409C-BE32-E72D297353CC}">
              <c16:uniqueId val="{00000000-CDAB-4409-87E2-51A5947C1E51}"/>
            </c:ext>
          </c:extLst>
        </c:ser>
        <c:dLbls>
          <c:showLegendKey val="0"/>
          <c:showVal val="0"/>
          <c:showCatName val="0"/>
          <c:showSerName val="0"/>
          <c:showPercent val="0"/>
          <c:showBubbleSize val="0"/>
        </c:dLbls>
        <c:gapWidth val="150"/>
        <c:overlap val="100"/>
        <c:axId val="151354368"/>
        <c:axId val="152065664"/>
      </c:barChart>
      <c:catAx>
        <c:axId val="1513543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2065664"/>
        <c:crosses val="autoZero"/>
        <c:auto val="1"/>
        <c:lblAlgn val="ctr"/>
        <c:lblOffset val="100"/>
        <c:noMultiLvlLbl val="0"/>
      </c:catAx>
      <c:valAx>
        <c:axId val="152065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1354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907"/>
          <c:w val="0.87417111223648392"/>
          <c:h val="0.58586111510243655"/>
        </c:manualLayout>
      </c:layout>
      <c:barChart>
        <c:barDir val="col"/>
        <c:grouping val="stacked"/>
        <c:varyColors val="0"/>
        <c:ser>
          <c:idx val="0"/>
          <c:order val="0"/>
          <c:tx>
            <c:strRef>
              <c:f>'16-Consumo institucional'!$C$8:$C$9</c:f>
              <c:strCache>
                <c:ptCount val="2"/>
                <c:pt idx="0">
                  <c:v>Demanda máxima   (kW)</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institucional'!$C$10:$C$21</c:f>
              <c:numCache>
                <c:formatCode>0.00</c:formatCode>
                <c:ptCount val="12"/>
                <c:pt idx="0">
                  <c:v>706.72199999999998</c:v>
                </c:pt>
                <c:pt idx="1">
                  <c:v>705.56</c:v>
                </c:pt>
                <c:pt idx="2">
                  <c:v>671.80799999999999</c:v>
                </c:pt>
                <c:pt idx="3">
                  <c:v>708.89</c:v>
                </c:pt>
                <c:pt idx="4">
                  <c:v>705.77800000000002</c:v>
                </c:pt>
                <c:pt idx="5">
                  <c:v>754.53599999999994</c:v>
                </c:pt>
                <c:pt idx="6">
                  <c:v>718.27200000000005</c:v>
                </c:pt>
                <c:pt idx="7">
                  <c:v>763.53599999999994</c:v>
                </c:pt>
                <c:pt idx="8">
                  <c:v>752.88</c:v>
                </c:pt>
                <c:pt idx="9">
                  <c:v>748.17600000000004</c:v>
                </c:pt>
                <c:pt idx="10">
                  <c:v>758.83199999999999</c:v>
                </c:pt>
                <c:pt idx="11">
                  <c:v>0</c:v>
                </c:pt>
              </c:numCache>
            </c:numRef>
          </c:val>
          <c:extLst>
            <c:ext xmlns:c16="http://schemas.microsoft.com/office/drawing/2014/chart" uri="{C3380CC4-5D6E-409C-BE32-E72D297353CC}">
              <c16:uniqueId val="{00000000-FF9A-4BD1-BDDF-972314020AB3}"/>
            </c:ext>
          </c:extLst>
        </c:ser>
        <c:dLbls>
          <c:showLegendKey val="0"/>
          <c:showVal val="0"/>
          <c:showCatName val="0"/>
          <c:showSerName val="0"/>
          <c:showPercent val="0"/>
          <c:showBubbleSize val="0"/>
        </c:dLbls>
        <c:gapWidth val="150"/>
        <c:overlap val="100"/>
        <c:axId val="152303104"/>
        <c:axId val="152067392"/>
      </c:barChart>
      <c:catAx>
        <c:axId val="1523031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2067392"/>
        <c:crosses val="autoZero"/>
        <c:auto val="1"/>
        <c:lblAlgn val="ctr"/>
        <c:lblOffset val="100"/>
        <c:noMultiLvlLbl val="0"/>
      </c:catAx>
      <c:valAx>
        <c:axId val="152067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303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'16-Consumo institucional'!$D$8:$D$9</c:f>
              <c:strCache>
                <c:ptCount val="2"/>
                <c:pt idx="0">
                  <c:v>Importe             (¢)</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institucional'!$D$10:$D$21</c:f>
              <c:numCache>
                <c:formatCode>"₡"#,##0</c:formatCode>
                <c:ptCount val="12"/>
                <c:pt idx="0">
                  <c:v>7809220</c:v>
                </c:pt>
                <c:pt idx="1">
                  <c:v>8070055</c:v>
                </c:pt>
                <c:pt idx="2">
                  <c:v>7836630</c:v>
                </c:pt>
                <c:pt idx="3">
                  <c:v>7392850</c:v>
                </c:pt>
                <c:pt idx="4">
                  <c:v>7616990</c:v>
                </c:pt>
                <c:pt idx="5">
                  <c:v>7863580</c:v>
                </c:pt>
                <c:pt idx="6">
                  <c:v>6985675</c:v>
                </c:pt>
                <c:pt idx="7">
                  <c:v>7625430</c:v>
                </c:pt>
                <c:pt idx="8">
                  <c:v>7702130</c:v>
                </c:pt>
                <c:pt idx="9">
                  <c:v>8014535</c:v>
                </c:pt>
                <c:pt idx="10">
                  <c:v>8019500</c:v>
                </c:pt>
                <c:pt idx="11">
                  <c:v>7403480</c:v>
                </c:pt>
              </c:numCache>
            </c:numRef>
          </c:val>
          <c:extLst>
            <c:ext xmlns:c16="http://schemas.microsoft.com/office/drawing/2014/chart" uri="{C3380CC4-5D6E-409C-BE32-E72D297353CC}">
              <c16:uniqueId val="{00000000-9C54-49DA-A1B7-7F17332C77E0}"/>
            </c:ext>
          </c:extLst>
        </c:ser>
        <c:dLbls>
          <c:showLegendKey val="0"/>
          <c:showVal val="0"/>
          <c:showCatName val="0"/>
          <c:showSerName val="0"/>
          <c:showPercent val="0"/>
          <c:showBubbleSize val="0"/>
        </c:dLbls>
        <c:gapWidth val="150"/>
        <c:overlap val="100"/>
        <c:axId val="152303616"/>
        <c:axId val="152429696"/>
      </c:barChart>
      <c:catAx>
        <c:axId val="1523036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90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2429696"/>
        <c:crosses val="autoZero"/>
        <c:auto val="1"/>
        <c:lblAlgn val="ctr"/>
        <c:lblOffset val="100"/>
        <c:noMultiLvlLbl val="0"/>
      </c:catAx>
      <c:valAx>
        <c:axId val="152429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303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983-436E-A1F1-AB724DC492AD}"/>
            </c:ext>
          </c:extLst>
        </c:ser>
        <c:dLbls>
          <c:showLegendKey val="0"/>
          <c:showVal val="0"/>
          <c:showCatName val="0"/>
          <c:showSerName val="0"/>
          <c:showPercent val="0"/>
          <c:showBubbleSize val="0"/>
        </c:dLbls>
        <c:gapWidth val="150"/>
        <c:overlap val="100"/>
        <c:axId val="127336448"/>
        <c:axId val="127048448"/>
      </c:barChart>
      <c:catAx>
        <c:axId val="1273364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7048448"/>
        <c:crosses val="autoZero"/>
        <c:auto val="1"/>
        <c:lblAlgn val="ctr"/>
        <c:lblOffset val="100"/>
        <c:noMultiLvlLbl val="0"/>
      </c:catAx>
      <c:valAx>
        <c:axId val="1270484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7336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'16-Consumo institucional'!$G$9</c:f>
              <c:strCache>
                <c:ptCount val="1"/>
                <c:pt idx="0">
                  <c:v>Consumo de energía eléctrica por empleado        (kWh /Nº empleados)</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institucional'!$G$10:$G$21</c:f>
              <c:numCache>
                <c:formatCode>0.00</c:formatCode>
                <c:ptCount val="12"/>
                <c:pt idx="0">
                  <c:v>503.5</c:v>
                </c:pt>
                <c:pt idx="1">
                  <c:v>274.56770833333331</c:v>
                </c:pt>
                <c:pt idx="2">
                  <c:v>279.89583333333331</c:v>
                </c:pt>
                <c:pt idx="3">
                  <c:v>267.88541666666669</c:v>
                </c:pt>
                <c:pt idx="4">
                  <c:v>301.265625</c:v>
                </c:pt>
                <c:pt idx="5">
                  <c:v>264</c:v>
                </c:pt>
                <c:pt idx="6">
                  <c:v>287.36458333333331</c:v>
                </c:pt>
                <c:pt idx="7">
                  <c:v>290.97916666666669</c:v>
                </c:pt>
                <c:pt idx="8">
                  <c:v>320.66666666666669</c:v>
                </c:pt>
                <c:pt idx="9">
                  <c:v>339.94791666666669</c:v>
                </c:pt>
                <c:pt idx="10">
                  <c:v>328.13020833333331</c:v>
                </c:pt>
                <c:pt idx="11">
                  <c:v>0</c:v>
                </c:pt>
              </c:numCache>
            </c:numRef>
          </c:val>
          <c:extLst>
            <c:ext xmlns:c16="http://schemas.microsoft.com/office/drawing/2014/chart" uri="{C3380CC4-5D6E-409C-BE32-E72D297353CC}">
              <c16:uniqueId val="{00000000-090A-4894-88EF-D800549DCDC2}"/>
            </c:ext>
          </c:extLst>
        </c:ser>
        <c:dLbls>
          <c:showLegendKey val="0"/>
          <c:showVal val="0"/>
          <c:showCatName val="0"/>
          <c:showSerName val="0"/>
          <c:showPercent val="0"/>
          <c:showBubbleSize val="0"/>
        </c:dLbls>
        <c:gapWidth val="150"/>
        <c:overlap val="100"/>
        <c:axId val="152304128"/>
        <c:axId val="152431424"/>
      </c:barChart>
      <c:catAx>
        <c:axId val="1523041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53"/>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2431424"/>
        <c:crosses val="autoZero"/>
        <c:auto val="1"/>
        <c:lblAlgn val="ctr"/>
        <c:lblOffset val="100"/>
        <c:noMultiLvlLbl val="0"/>
      </c:catAx>
      <c:valAx>
        <c:axId val="152431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3041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3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'16-Consumo institucional'!$H$9</c:f>
              <c:strCache>
                <c:ptCount val="1"/>
                <c:pt idx="0">
                  <c:v>Consumo de energía eléctrica por área física       (kWh/ m2)</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institucional'!$H$10:$H$21</c:f>
              <c:numCache>
                <c:formatCode>0.00</c:formatCode>
                <c:ptCount val="12"/>
                <c:pt idx="0">
                  <c:v>11.373176470588236</c:v>
                </c:pt>
                <c:pt idx="1">
                  <c:v>6.202</c:v>
                </c:pt>
                <c:pt idx="2">
                  <c:v>6.3223529411764705</c:v>
                </c:pt>
                <c:pt idx="3">
                  <c:v>6.051058823529412</c:v>
                </c:pt>
                <c:pt idx="4">
                  <c:v>6.8050588235294116</c:v>
                </c:pt>
                <c:pt idx="5">
                  <c:v>5.9632941176470586</c:v>
                </c:pt>
                <c:pt idx="6">
                  <c:v>6.4910588235294115</c:v>
                </c:pt>
                <c:pt idx="7">
                  <c:v>6.572705882352941</c:v>
                </c:pt>
                <c:pt idx="8">
                  <c:v>7.2432941176470589</c:v>
                </c:pt>
                <c:pt idx="9">
                  <c:v>7.6788235294117646</c:v>
                </c:pt>
                <c:pt idx="10">
                  <c:v>7.4118823529411761</c:v>
                </c:pt>
                <c:pt idx="11">
                  <c:v>0</c:v>
                </c:pt>
              </c:numCache>
            </c:numRef>
          </c:val>
          <c:extLst>
            <c:ext xmlns:c16="http://schemas.microsoft.com/office/drawing/2014/chart" uri="{C3380CC4-5D6E-409C-BE32-E72D297353CC}">
              <c16:uniqueId val="{00000000-A9F5-46BA-9A09-12035FC74CB0}"/>
            </c:ext>
          </c:extLst>
        </c:ser>
        <c:dLbls>
          <c:showLegendKey val="0"/>
          <c:showVal val="0"/>
          <c:showCatName val="0"/>
          <c:showSerName val="0"/>
          <c:showPercent val="0"/>
          <c:showBubbleSize val="0"/>
        </c:dLbls>
        <c:gapWidth val="150"/>
        <c:overlap val="100"/>
        <c:axId val="152305152"/>
        <c:axId val="152433152"/>
      </c:barChart>
      <c:catAx>
        <c:axId val="1523051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2433152"/>
        <c:crosses val="autoZero"/>
        <c:auto val="1"/>
        <c:lblAlgn val="ctr"/>
        <c:lblOffset val="100"/>
        <c:noMultiLvlLbl val="0"/>
      </c:catAx>
      <c:valAx>
        <c:axId val="152433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3051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3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(KgCO2e)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'16-Consumo institucional'!$I$9</c:f>
              <c:strCache>
                <c:ptCount val="1"/>
                <c:pt idx="0">
                  <c:v>Kilogramos de dióxido de carbono equivalente 
(kg CO2e)</c:v>
                </c:pt>
              </c:strCache>
            </c:strRef>
          </c:tx>
          <c:invertIfNegative val="0"/>
          <c:cat>
            <c:strRef>
              <c:f>'16-Consumo institucional'!$A$10:$A$21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'16-Consumo institucional'!$I$10:$I$21</c:f>
              <c:numCache>
                <c:formatCode>0.00</c:formatCode>
                <c:ptCount val="12"/>
                <c:pt idx="0">
                  <c:v>11310.624</c:v>
                </c:pt>
                <c:pt idx="1">
                  <c:v>6167.8890000000001</c:v>
                </c:pt>
                <c:pt idx="2">
                  <c:v>6287.58</c:v>
                </c:pt>
                <c:pt idx="3">
                  <c:v>6017.7780000000002</c:v>
                </c:pt>
                <c:pt idx="4">
                  <c:v>6767.6310000000003</c:v>
                </c:pt>
                <c:pt idx="5">
                  <c:v>5930.4960000000001</c:v>
                </c:pt>
                <c:pt idx="6">
                  <c:v>6455.3580000000002</c:v>
                </c:pt>
                <c:pt idx="7">
                  <c:v>6536.5560000000005</c:v>
                </c:pt>
                <c:pt idx="8">
                  <c:v>7203.4560000000001</c:v>
                </c:pt>
                <c:pt idx="9">
                  <c:v>7636.59</c:v>
                </c:pt>
                <c:pt idx="10">
                  <c:v>7371.1170000000002</c:v>
                </c:pt>
                <c:pt idx="11">
                  <c:v>6491.06</c:v>
                </c:pt>
              </c:numCache>
            </c:numRef>
          </c:val>
          <c:extLst>
            <c:ext xmlns:c16="http://schemas.microsoft.com/office/drawing/2014/chart" uri="{C3380CC4-5D6E-409C-BE32-E72D297353CC}">
              <c16:uniqueId val="{00000000-DDA8-492E-B280-0629E2097F60}"/>
            </c:ext>
          </c:extLst>
        </c:ser>
        <c:dLbls>
          <c:showLegendKey val="0"/>
          <c:showVal val="0"/>
          <c:showCatName val="0"/>
          <c:showSerName val="0"/>
          <c:showPercent val="0"/>
          <c:showBubbleSize val="0"/>
        </c:dLbls>
        <c:gapWidth val="150"/>
        <c:overlap val="100"/>
        <c:axId val="152891392"/>
        <c:axId val="152434880"/>
      </c:barChart>
      <c:catAx>
        <c:axId val="152891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52434880"/>
        <c:crosses val="autoZero"/>
        <c:auto val="1"/>
        <c:lblAlgn val="ctr"/>
        <c:lblOffset val="100"/>
        <c:noMultiLvlLbl val="0"/>
      </c:catAx>
      <c:valAx>
        <c:axId val="1524348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52891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44" l="0.70000000000000062" r="0.70000000000000062" t="0.75000000000000544"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CC0-468E-AE2E-37B441817DB3}"/>
            </c:ext>
          </c:extLst>
        </c:ser>
        <c:dLbls>
          <c:showLegendKey val="0"/>
          <c:showVal val="0"/>
          <c:showCatName val="0"/>
          <c:showSerName val="0"/>
          <c:showPercent val="0"/>
          <c:showBubbleSize val="0"/>
        </c:dLbls>
        <c:gapWidth val="150"/>
        <c:overlap val="100"/>
        <c:axId val="127336960"/>
        <c:axId val="127296064"/>
      </c:barChart>
      <c:catAx>
        <c:axId val="127336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7296064"/>
        <c:crosses val="autoZero"/>
        <c:auto val="1"/>
        <c:lblAlgn val="ctr"/>
        <c:lblOffset val="100"/>
        <c:noMultiLvlLbl val="0"/>
      </c:catAx>
      <c:valAx>
        <c:axId val="1272960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7336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925-48A7-A715-E448182DC0BF}"/>
            </c:ext>
          </c:extLst>
        </c:ser>
        <c:dLbls>
          <c:showLegendKey val="0"/>
          <c:showVal val="0"/>
          <c:showCatName val="0"/>
          <c:showSerName val="0"/>
          <c:showPercent val="0"/>
          <c:showBubbleSize val="0"/>
        </c:dLbls>
        <c:gapWidth val="150"/>
        <c:overlap val="100"/>
        <c:axId val="127337984"/>
        <c:axId val="127297792"/>
      </c:barChart>
      <c:catAx>
        <c:axId val="1273379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7297792"/>
        <c:crosses val="autoZero"/>
        <c:auto val="1"/>
        <c:lblAlgn val="ctr"/>
        <c:lblOffset val="100"/>
        <c:noMultiLvlLbl val="0"/>
      </c:catAx>
      <c:valAx>
        <c:axId val="127297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73379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48FD-4EFE-9F3D-969DFBC17A64}"/>
            </c:ext>
          </c:extLst>
        </c:ser>
        <c:dLbls>
          <c:showLegendKey val="0"/>
          <c:showVal val="0"/>
          <c:showCatName val="0"/>
          <c:showSerName val="0"/>
          <c:showPercent val="0"/>
          <c:showBubbleSize val="0"/>
        </c:dLbls>
        <c:gapWidth val="150"/>
        <c:overlap val="100"/>
        <c:axId val="126177280"/>
        <c:axId val="127299520"/>
      </c:barChart>
      <c:catAx>
        <c:axId val="126177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7299520"/>
        <c:crosses val="autoZero"/>
        <c:auto val="1"/>
        <c:lblAlgn val="ctr"/>
        <c:lblOffset val="100"/>
        <c:noMultiLvlLbl val="0"/>
      </c:catAx>
      <c:valAx>
        <c:axId val="1272995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177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EF75-4C76-B01C-90FCE0779695}"/>
            </c:ext>
          </c:extLst>
        </c:ser>
        <c:dLbls>
          <c:showLegendKey val="0"/>
          <c:showVal val="0"/>
          <c:showCatName val="0"/>
          <c:showSerName val="0"/>
          <c:showPercent val="0"/>
          <c:showBubbleSize val="0"/>
        </c:dLbls>
        <c:gapWidth val="150"/>
        <c:overlap val="100"/>
        <c:axId val="126178304"/>
        <c:axId val="127301248"/>
      </c:barChart>
      <c:catAx>
        <c:axId val="1261783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7301248"/>
        <c:crosses val="autoZero"/>
        <c:auto val="1"/>
        <c:lblAlgn val="ctr"/>
        <c:lblOffset val="100"/>
        <c:noMultiLvlLbl val="0"/>
      </c:catAx>
      <c:valAx>
        <c:axId val="127301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178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7731-4B4D-8BC5-35D27B65DB0D}"/>
            </c:ext>
          </c:extLst>
        </c:ser>
        <c:dLbls>
          <c:showLegendKey val="0"/>
          <c:showVal val="0"/>
          <c:showCatName val="0"/>
          <c:showSerName val="0"/>
          <c:showPercent val="0"/>
          <c:showBubbleSize val="0"/>
        </c:dLbls>
        <c:gapWidth val="150"/>
        <c:overlap val="100"/>
        <c:axId val="126178816"/>
        <c:axId val="127302976"/>
      </c:barChart>
      <c:catAx>
        <c:axId val="126178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7302976"/>
        <c:crosses val="autoZero"/>
        <c:auto val="1"/>
        <c:lblAlgn val="ctr"/>
        <c:lblOffset val="100"/>
        <c:noMultiLvlLbl val="0"/>
      </c:catAx>
      <c:valAx>
        <c:axId val="1273029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178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'5-Edificio 1'!$G$13</c:f>
              <c:strCache>
                <c:ptCount val="1"/>
                <c:pt idx="0">
                  <c:v>Consumo de energía eléctrica por  empleado (kWh /Nº empleados)</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1'!$G$14:$G$25</c:f>
              <c:numCache>
                <c:formatCode>0.00</c:formatCode>
                <c:ptCount val="12"/>
                <c:pt idx="0">
                  <c:v>503.5</c:v>
                </c:pt>
                <c:pt idx="1">
                  <c:v>274.56770833333331</c:v>
                </c:pt>
                <c:pt idx="2">
                  <c:v>279.89583333333331</c:v>
                </c:pt>
                <c:pt idx="3">
                  <c:v>267.88541666666669</c:v>
                </c:pt>
                <c:pt idx="4">
                  <c:v>301.265625</c:v>
                </c:pt>
                <c:pt idx="5">
                  <c:v>264</c:v>
                </c:pt>
                <c:pt idx="6">
                  <c:v>287.36458333333331</c:v>
                </c:pt>
                <c:pt idx="7">
                  <c:v>290.97916666666669</c:v>
                </c:pt>
                <c:pt idx="8">
                  <c:v>320.66666666666669</c:v>
                </c:pt>
                <c:pt idx="9">
                  <c:v>339.94791666666669</c:v>
                </c:pt>
                <c:pt idx="10">
                  <c:v>328.13020833333331</c:v>
                </c:pt>
                <c:pt idx="11">
                  <c:v>287.36</c:v>
                </c:pt>
              </c:numCache>
            </c:numRef>
          </c:val>
          <c:extLst>
            <c:ext xmlns:c16="http://schemas.microsoft.com/office/drawing/2014/chart" uri="{C3380CC4-5D6E-409C-BE32-E72D297353CC}">
              <c16:uniqueId val="{00000000-6B0D-4773-BA5F-E46150C400E0}"/>
            </c:ext>
          </c:extLst>
        </c:ser>
        <c:dLbls>
          <c:showLegendKey val="0"/>
          <c:showVal val="0"/>
          <c:showCatName val="0"/>
          <c:showSerName val="0"/>
          <c:showPercent val="0"/>
          <c:showBubbleSize val="0"/>
        </c:dLbls>
        <c:gapWidth val="150"/>
        <c:overlap val="100"/>
        <c:axId val="116556288"/>
        <c:axId val="116614848"/>
      </c:barChart>
      <c:catAx>
        <c:axId val="116556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6614848"/>
        <c:crosses val="autoZero"/>
        <c:auto val="1"/>
        <c:lblAlgn val="ctr"/>
        <c:lblOffset val="100"/>
        <c:noMultiLvlLbl val="0"/>
      </c:catAx>
      <c:valAx>
        <c:axId val="1166148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556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514-48C6-88F4-B5AD76776E0E}"/>
            </c:ext>
          </c:extLst>
        </c:ser>
        <c:dLbls>
          <c:showLegendKey val="0"/>
          <c:showVal val="0"/>
          <c:showCatName val="0"/>
          <c:showSerName val="0"/>
          <c:showPercent val="0"/>
          <c:showBubbleSize val="0"/>
        </c:dLbls>
        <c:gapWidth val="150"/>
        <c:overlap val="100"/>
        <c:axId val="126179328"/>
        <c:axId val="126035072"/>
      </c:barChart>
      <c:catAx>
        <c:axId val="1261793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6035072"/>
        <c:crosses val="autoZero"/>
        <c:auto val="1"/>
        <c:lblAlgn val="ctr"/>
        <c:lblOffset val="100"/>
        <c:noMultiLvlLbl val="0"/>
      </c:catAx>
      <c:valAx>
        <c:axId val="1260350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179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59D-48AF-B6D0-AAF089715B52}"/>
            </c:ext>
          </c:extLst>
        </c:ser>
        <c:dLbls>
          <c:showLegendKey val="0"/>
          <c:showVal val="0"/>
          <c:showCatName val="0"/>
          <c:showSerName val="0"/>
          <c:showPercent val="0"/>
          <c:showBubbleSize val="0"/>
        </c:dLbls>
        <c:gapWidth val="150"/>
        <c:overlap val="100"/>
        <c:axId val="126179840"/>
        <c:axId val="126036800"/>
      </c:barChart>
      <c:catAx>
        <c:axId val="1261798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6036800"/>
        <c:crosses val="autoZero"/>
        <c:auto val="1"/>
        <c:lblAlgn val="ctr"/>
        <c:lblOffset val="100"/>
        <c:noMultiLvlLbl val="0"/>
      </c:catAx>
      <c:valAx>
        <c:axId val="12603680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1798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2F5-4A59-96F9-6246E8DE9F22}"/>
            </c:ext>
          </c:extLst>
        </c:ser>
        <c:dLbls>
          <c:showLegendKey val="0"/>
          <c:showVal val="0"/>
          <c:showCatName val="0"/>
          <c:showSerName val="0"/>
          <c:showPercent val="0"/>
          <c:showBubbleSize val="0"/>
        </c:dLbls>
        <c:gapWidth val="150"/>
        <c:overlap val="100"/>
        <c:axId val="126180352"/>
        <c:axId val="126038528"/>
      </c:barChart>
      <c:catAx>
        <c:axId val="1261803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6038528"/>
        <c:crosses val="autoZero"/>
        <c:auto val="1"/>
        <c:lblAlgn val="ctr"/>
        <c:lblOffset val="100"/>
        <c:noMultiLvlLbl val="0"/>
      </c:catAx>
      <c:valAx>
        <c:axId val="12603852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1803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61D5-4BC3-8895-249C5BD1C75E}"/>
            </c:ext>
          </c:extLst>
        </c:ser>
        <c:dLbls>
          <c:showLegendKey val="0"/>
          <c:showVal val="0"/>
          <c:showCatName val="0"/>
          <c:showSerName val="0"/>
          <c:showPercent val="0"/>
          <c:showBubbleSize val="0"/>
        </c:dLbls>
        <c:gapWidth val="150"/>
        <c:overlap val="100"/>
        <c:axId val="126180864"/>
        <c:axId val="126040256"/>
      </c:barChart>
      <c:catAx>
        <c:axId val="1261808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6040256"/>
        <c:crosses val="autoZero"/>
        <c:auto val="1"/>
        <c:lblAlgn val="ctr"/>
        <c:lblOffset val="100"/>
        <c:noMultiLvlLbl val="0"/>
      </c:catAx>
      <c:valAx>
        <c:axId val="1260402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180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745D-4917-BAA4-C7F75748CBB2}"/>
            </c:ext>
          </c:extLst>
        </c:ser>
        <c:dLbls>
          <c:showLegendKey val="0"/>
          <c:showVal val="0"/>
          <c:showCatName val="0"/>
          <c:showSerName val="0"/>
          <c:showPercent val="0"/>
          <c:showBubbleSize val="0"/>
        </c:dLbls>
        <c:gapWidth val="150"/>
        <c:overlap val="100"/>
        <c:axId val="126431232"/>
        <c:axId val="128139264"/>
      </c:barChart>
      <c:catAx>
        <c:axId val="1264312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139264"/>
        <c:crosses val="autoZero"/>
        <c:auto val="1"/>
        <c:lblAlgn val="ctr"/>
        <c:lblOffset val="100"/>
        <c:noMultiLvlLbl val="0"/>
      </c:catAx>
      <c:valAx>
        <c:axId val="128139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4312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2F4F-4AAE-935B-07BAE2399A85}"/>
            </c:ext>
          </c:extLst>
        </c:ser>
        <c:dLbls>
          <c:showLegendKey val="0"/>
          <c:showVal val="0"/>
          <c:showCatName val="0"/>
          <c:showSerName val="0"/>
          <c:showPercent val="0"/>
          <c:showBubbleSize val="0"/>
        </c:dLbls>
        <c:gapWidth val="150"/>
        <c:overlap val="100"/>
        <c:axId val="126432256"/>
        <c:axId val="128140992"/>
      </c:barChart>
      <c:catAx>
        <c:axId val="1264322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140992"/>
        <c:crosses val="autoZero"/>
        <c:auto val="1"/>
        <c:lblAlgn val="ctr"/>
        <c:lblOffset val="100"/>
        <c:noMultiLvlLbl val="0"/>
      </c:catAx>
      <c:valAx>
        <c:axId val="1281409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4322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367-427B-94FC-E92A1CB4A438}"/>
            </c:ext>
          </c:extLst>
        </c:ser>
        <c:dLbls>
          <c:showLegendKey val="0"/>
          <c:showVal val="0"/>
          <c:showCatName val="0"/>
          <c:showSerName val="0"/>
          <c:showPercent val="0"/>
          <c:showBubbleSize val="0"/>
        </c:dLbls>
        <c:gapWidth val="150"/>
        <c:overlap val="100"/>
        <c:axId val="126432768"/>
        <c:axId val="128142720"/>
      </c:barChart>
      <c:catAx>
        <c:axId val="1264327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142720"/>
        <c:crosses val="autoZero"/>
        <c:auto val="1"/>
        <c:lblAlgn val="ctr"/>
        <c:lblOffset val="100"/>
        <c:noMultiLvlLbl val="0"/>
      </c:catAx>
      <c:valAx>
        <c:axId val="1281427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432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5B3-4518-9DD4-1F945B10404C}"/>
            </c:ext>
          </c:extLst>
        </c:ser>
        <c:dLbls>
          <c:showLegendKey val="0"/>
          <c:showVal val="0"/>
          <c:showCatName val="0"/>
          <c:showSerName val="0"/>
          <c:showPercent val="0"/>
          <c:showBubbleSize val="0"/>
        </c:dLbls>
        <c:gapWidth val="150"/>
        <c:overlap val="100"/>
        <c:axId val="126433280"/>
        <c:axId val="128145024"/>
      </c:barChart>
      <c:catAx>
        <c:axId val="1264332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145024"/>
        <c:crosses val="autoZero"/>
        <c:auto val="1"/>
        <c:lblAlgn val="ctr"/>
        <c:lblOffset val="100"/>
        <c:noMultiLvlLbl val="0"/>
      </c:catAx>
      <c:valAx>
        <c:axId val="128145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4332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F69-42AF-99A5-A6A67DD979D1}"/>
            </c:ext>
          </c:extLst>
        </c:ser>
        <c:dLbls>
          <c:showLegendKey val="0"/>
          <c:showVal val="0"/>
          <c:showCatName val="0"/>
          <c:showSerName val="0"/>
          <c:showPercent val="0"/>
          <c:showBubbleSize val="0"/>
        </c:dLbls>
        <c:gapWidth val="150"/>
        <c:overlap val="100"/>
        <c:axId val="126433792"/>
        <c:axId val="128146752"/>
      </c:barChart>
      <c:catAx>
        <c:axId val="1264337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146752"/>
        <c:crosses val="autoZero"/>
        <c:auto val="1"/>
        <c:lblAlgn val="ctr"/>
        <c:lblOffset val="100"/>
        <c:noMultiLvlLbl val="0"/>
      </c:catAx>
      <c:valAx>
        <c:axId val="128146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4337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7437-4A44-AA16-8C0026213834}"/>
            </c:ext>
          </c:extLst>
        </c:ser>
        <c:dLbls>
          <c:showLegendKey val="0"/>
          <c:showVal val="0"/>
          <c:showCatName val="0"/>
          <c:showSerName val="0"/>
          <c:showPercent val="0"/>
          <c:showBubbleSize val="0"/>
        </c:dLbls>
        <c:gapWidth val="150"/>
        <c:overlap val="100"/>
        <c:axId val="126434304"/>
        <c:axId val="128042112"/>
      </c:barChart>
      <c:catAx>
        <c:axId val="1264343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042112"/>
        <c:crosses val="autoZero"/>
        <c:auto val="1"/>
        <c:lblAlgn val="ctr"/>
        <c:lblOffset val="100"/>
        <c:noMultiLvlLbl val="0"/>
      </c:catAx>
      <c:valAx>
        <c:axId val="1280421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4343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'5-Edificio 1'!$H$13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1'!$H$14:$H$25</c:f>
              <c:numCache>
                <c:formatCode>0.00</c:formatCode>
                <c:ptCount val="12"/>
                <c:pt idx="0">
                  <c:v>11.373176470588236</c:v>
                </c:pt>
                <c:pt idx="1">
                  <c:v>6.202</c:v>
                </c:pt>
                <c:pt idx="2">
                  <c:v>6.3223529411764705</c:v>
                </c:pt>
                <c:pt idx="3">
                  <c:v>6.051058823529412</c:v>
                </c:pt>
                <c:pt idx="4">
                  <c:v>6.8050588235294116</c:v>
                </c:pt>
                <c:pt idx="5">
                  <c:v>5.9632941176470586</c:v>
                </c:pt>
                <c:pt idx="6">
                  <c:v>6.4910588235294115</c:v>
                </c:pt>
                <c:pt idx="7">
                  <c:v>6.572705882352941</c:v>
                </c:pt>
                <c:pt idx="8">
                  <c:v>7.2432941176470589</c:v>
                </c:pt>
                <c:pt idx="9">
                  <c:v>7.6788235294117646</c:v>
                </c:pt>
                <c:pt idx="10">
                  <c:v>7.4118823529411761</c:v>
                </c:pt>
                <c:pt idx="11">
                  <c:v>6.49</c:v>
                </c:pt>
              </c:numCache>
            </c:numRef>
          </c:val>
          <c:extLst>
            <c:ext xmlns:c16="http://schemas.microsoft.com/office/drawing/2014/chart" uri="{C3380CC4-5D6E-409C-BE32-E72D297353CC}">
              <c16:uniqueId val="{00000000-4C8E-42FA-9578-4F253E24A4E5}"/>
            </c:ext>
          </c:extLst>
        </c:ser>
        <c:dLbls>
          <c:showLegendKey val="0"/>
          <c:showVal val="0"/>
          <c:showCatName val="0"/>
          <c:showSerName val="0"/>
          <c:showPercent val="0"/>
          <c:showBubbleSize val="0"/>
        </c:dLbls>
        <c:gapWidth val="150"/>
        <c:overlap val="100"/>
        <c:axId val="116557312"/>
        <c:axId val="116616576"/>
      </c:barChart>
      <c:catAx>
        <c:axId val="1165573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6616576"/>
        <c:crosses val="autoZero"/>
        <c:auto val="1"/>
        <c:lblAlgn val="ctr"/>
        <c:lblOffset val="100"/>
        <c:noMultiLvlLbl val="0"/>
      </c:catAx>
      <c:valAx>
        <c:axId val="1166165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557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706.72199999999998</c:v>
                </c:pt>
                <c:pt idx="1">
                  <c:v>705.56</c:v>
                </c:pt>
                <c:pt idx="2">
                  <c:v>671.80799999999999</c:v>
                </c:pt>
                <c:pt idx="3">
                  <c:v>708.89</c:v>
                </c:pt>
                <c:pt idx="4">
                  <c:v>705.77800000000002</c:v>
                </c:pt>
                <c:pt idx="5">
                  <c:v>754.53599999999994</c:v>
                </c:pt>
                <c:pt idx="6">
                  <c:v>769.77</c:v>
                </c:pt>
                <c:pt idx="7">
                  <c:v>763.53599999999994</c:v>
                </c:pt>
                <c:pt idx="8">
                  <c:v>752.88</c:v>
                </c:pt>
                <c:pt idx="9">
                  <c:v>748.17600000000004</c:v>
                </c:pt>
                <c:pt idx="10">
                  <c:v>758.83199999999999</c:v>
                </c:pt>
                <c:pt idx="11">
                  <c:v>718.27200000000005</c:v>
                </c:pt>
              </c:numCache>
            </c:numRef>
          </c:val>
          <c:extLst>
            <c:ext xmlns:c16="http://schemas.microsoft.com/office/drawing/2014/chart" uri="{C3380CC4-5D6E-409C-BE32-E72D297353CC}">
              <c16:uniqueId val="{00000000-8D3C-4F9C-8043-3F9A3821A6B4}"/>
            </c:ext>
          </c:extLst>
        </c:ser>
        <c:dLbls>
          <c:showLegendKey val="0"/>
          <c:showVal val="0"/>
          <c:showCatName val="0"/>
          <c:showSerName val="0"/>
          <c:showPercent val="0"/>
          <c:showBubbleSize val="0"/>
        </c:dLbls>
        <c:gapWidth val="150"/>
        <c:overlap val="100"/>
        <c:axId val="126431744"/>
        <c:axId val="128043264"/>
      </c:barChart>
      <c:catAx>
        <c:axId val="1264317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043264"/>
        <c:crosses val="autoZero"/>
        <c:auto val="1"/>
        <c:lblAlgn val="ctr"/>
        <c:lblOffset val="100"/>
        <c:noMultiLvlLbl val="0"/>
      </c:catAx>
      <c:valAx>
        <c:axId val="128043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4317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FDD6-43D0-A3E3-D549AFF29A39}"/>
            </c:ext>
          </c:extLst>
        </c:ser>
        <c:dLbls>
          <c:showLegendKey val="0"/>
          <c:showVal val="0"/>
          <c:showCatName val="0"/>
          <c:showSerName val="0"/>
          <c:showPercent val="0"/>
          <c:showBubbleSize val="0"/>
        </c:dLbls>
        <c:gapWidth val="150"/>
        <c:overlap val="100"/>
        <c:axId val="126434816"/>
        <c:axId val="128044992"/>
      </c:barChart>
      <c:catAx>
        <c:axId val="1264348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044992"/>
        <c:crosses val="autoZero"/>
        <c:auto val="1"/>
        <c:lblAlgn val="ctr"/>
        <c:lblOffset val="100"/>
        <c:noMultiLvlLbl val="0"/>
      </c:catAx>
      <c:valAx>
        <c:axId val="1280449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64348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DDB-42DE-967E-36592CC55716}"/>
            </c:ext>
          </c:extLst>
        </c:ser>
        <c:dLbls>
          <c:showLegendKey val="0"/>
          <c:showVal val="0"/>
          <c:showCatName val="0"/>
          <c:showSerName val="0"/>
          <c:showPercent val="0"/>
          <c:showBubbleSize val="0"/>
        </c:dLbls>
        <c:gapWidth val="150"/>
        <c:overlap val="100"/>
        <c:axId val="129748992"/>
        <c:axId val="128046720"/>
      </c:barChart>
      <c:catAx>
        <c:axId val="129748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046720"/>
        <c:crosses val="autoZero"/>
        <c:auto val="1"/>
        <c:lblAlgn val="ctr"/>
        <c:lblOffset val="100"/>
        <c:noMultiLvlLbl val="0"/>
      </c:catAx>
      <c:valAx>
        <c:axId val="1280467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9748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C88-4C02-A0B7-15E408CED38F}"/>
            </c:ext>
          </c:extLst>
        </c:ser>
        <c:dLbls>
          <c:showLegendKey val="0"/>
          <c:showVal val="0"/>
          <c:showCatName val="0"/>
          <c:showSerName val="0"/>
          <c:showPercent val="0"/>
          <c:showBubbleSize val="0"/>
        </c:dLbls>
        <c:gapWidth val="150"/>
        <c:overlap val="100"/>
        <c:axId val="129749504"/>
        <c:axId val="128047872"/>
      </c:barChart>
      <c:catAx>
        <c:axId val="129749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047872"/>
        <c:crosses val="autoZero"/>
        <c:auto val="1"/>
        <c:lblAlgn val="ctr"/>
        <c:lblOffset val="100"/>
        <c:noMultiLvlLbl val="0"/>
      </c:catAx>
      <c:valAx>
        <c:axId val="12804787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9749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55C-4487-B0C5-CD3C1EA70588}"/>
            </c:ext>
          </c:extLst>
        </c:ser>
        <c:dLbls>
          <c:showLegendKey val="0"/>
          <c:showVal val="0"/>
          <c:showCatName val="0"/>
          <c:showSerName val="0"/>
          <c:showPercent val="0"/>
          <c:showBubbleSize val="0"/>
        </c:dLbls>
        <c:gapWidth val="150"/>
        <c:overlap val="100"/>
        <c:axId val="129750016"/>
        <c:axId val="128377408"/>
      </c:barChart>
      <c:catAx>
        <c:axId val="129750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377408"/>
        <c:crosses val="autoZero"/>
        <c:auto val="1"/>
        <c:lblAlgn val="ctr"/>
        <c:lblOffset val="100"/>
        <c:noMultiLvlLbl val="0"/>
      </c:catAx>
      <c:valAx>
        <c:axId val="1283774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9750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21A3-4023-98AF-A5C9221F5220}"/>
            </c:ext>
          </c:extLst>
        </c:ser>
        <c:dLbls>
          <c:showLegendKey val="0"/>
          <c:showVal val="0"/>
          <c:showCatName val="0"/>
          <c:showSerName val="0"/>
          <c:showPercent val="0"/>
          <c:showBubbleSize val="0"/>
        </c:dLbls>
        <c:gapWidth val="150"/>
        <c:overlap val="100"/>
        <c:axId val="129750528"/>
        <c:axId val="128379136"/>
      </c:barChart>
      <c:catAx>
        <c:axId val="129750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379136"/>
        <c:crosses val="autoZero"/>
        <c:auto val="1"/>
        <c:lblAlgn val="ctr"/>
        <c:lblOffset val="100"/>
        <c:noMultiLvlLbl val="0"/>
      </c:catAx>
      <c:valAx>
        <c:axId val="1283791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9750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tx>
            <c:strRef>
              <c:f>'8-Edificio 4'!$A$14:$A$24</c:f>
              <c:strCache>
                <c:ptCount val="11"/>
                <c:pt idx="0">
                  <c:v>Enero </c:v>
                </c:pt>
                <c:pt idx="1">
                  <c:v>Febrero</c:v>
                </c:pt>
                <c:pt idx="2">
                  <c:v>Marzo</c:v>
                </c:pt>
                <c:pt idx="3">
                  <c:v>Abril</c:v>
                </c:pt>
                <c:pt idx="4">
                  <c:v>Mayo</c:v>
                </c:pt>
                <c:pt idx="5">
                  <c:v>Junio</c:v>
                </c:pt>
                <c:pt idx="6">
                  <c:v>Julio</c:v>
                </c:pt>
                <c:pt idx="7">
                  <c:v>Agosto </c:v>
                </c:pt>
                <c:pt idx="8">
                  <c:v>Septiembre</c:v>
                </c:pt>
                <c:pt idx="9">
                  <c:v>Octubre</c:v>
                </c:pt>
                <c:pt idx="10">
                  <c:v>Noviembre</c:v>
                </c:pt>
              </c:strCache>
            </c:strRef>
          </c:tx>
          <c:invertIfNegative val="0"/>
          <c:val>
            <c:numRef>
              <c:f>'8-Edificio 4'!$A$25</c:f>
              <c:numCache>
                <c:formatCode>General</c:formatCode>
                <c:ptCount val="1"/>
                <c:pt idx="0">
                  <c:v>0</c:v>
                </c:pt>
              </c:numCache>
            </c:numRef>
          </c:val>
          <c:extLst>
            <c:ext xmlns:c16="http://schemas.microsoft.com/office/drawing/2014/chart" uri="{C3380CC4-5D6E-409C-BE32-E72D297353CC}">
              <c16:uniqueId val="{00000000-53A9-4D4D-B99E-F5C7F4178F6B}"/>
            </c:ext>
          </c:extLst>
        </c:ser>
        <c:dLbls>
          <c:showLegendKey val="0"/>
          <c:showVal val="0"/>
          <c:showCatName val="0"/>
          <c:showSerName val="0"/>
          <c:showPercent val="0"/>
          <c:showBubbleSize val="0"/>
        </c:dLbls>
        <c:gapWidth val="150"/>
        <c:overlap val="100"/>
        <c:axId val="129751040"/>
        <c:axId val="128380864"/>
      </c:barChart>
      <c:catAx>
        <c:axId val="129751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380864"/>
        <c:crosses val="autoZero"/>
        <c:auto val="1"/>
        <c:lblAlgn val="ctr"/>
        <c:lblOffset val="100"/>
        <c:noMultiLvlLbl val="0"/>
      </c:catAx>
      <c:valAx>
        <c:axId val="1283808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9751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1CD3-4B03-A574-359291F20705}"/>
            </c:ext>
          </c:extLst>
        </c:ser>
        <c:dLbls>
          <c:showLegendKey val="0"/>
          <c:showVal val="0"/>
          <c:showCatName val="0"/>
          <c:showSerName val="0"/>
          <c:showPercent val="0"/>
          <c:showBubbleSize val="0"/>
        </c:dLbls>
        <c:gapWidth val="150"/>
        <c:overlap val="100"/>
        <c:axId val="129751552"/>
        <c:axId val="128382592"/>
      </c:barChart>
      <c:catAx>
        <c:axId val="129751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382592"/>
        <c:crosses val="autoZero"/>
        <c:auto val="1"/>
        <c:lblAlgn val="ctr"/>
        <c:lblOffset val="100"/>
        <c:noMultiLvlLbl val="0"/>
      </c:catAx>
      <c:valAx>
        <c:axId val="1283825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9751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20D-435B-B816-14BBB1E1F7BF}"/>
            </c:ext>
          </c:extLst>
        </c:ser>
        <c:dLbls>
          <c:showLegendKey val="0"/>
          <c:showVal val="0"/>
          <c:showCatName val="0"/>
          <c:showSerName val="0"/>
          <c:showPercent val="0"/>
          <c:showBubbleSize val="0"/>
        </c:dLbls>
        <c:gapWidth val="150"/>
        <c:overlap val="100"/>
        <c:axId val="129752064"/>
        <c:axId val="128384320"/>
      </c:barChart>
      <c:catAx>
        <c:axId val="1297520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8384320"/>
        <c:crosses val="autoZero"/>
        <c:auto val="1"/>
        <c:lblAlgn val="ctr"/>
        <c:lblOffset val="100"/>
        <c:noMultiLvlLbl val="0"/>
      </c:catAx>
      <c:valAx>
        <c:axId val="1283843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97520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AFD-4606-885A-9227231F07B3}"/>
            </c:ext>
          </c:extLst>
        </c:ser>
        <c:dLbls>
          <c:showLegendKey val="0"/>
          <c:showVal val="0"/>
          <c:showCatName val="0"/>
          <c:showSerName val="0"/>
          <c:showPercent val="0"/>
          <c:showBubbleSize val="0"/>
        </c:dLbls>
        <c:gapWidth val="150"/>
        <c:overlap val="100"/>
        <c:axId val="129752576"/>
        <c:axId val="129934464"/>
      </c:barChart>
      <c:catAx>
        <c:axId val="1297525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934464"/>
        <c:crosses val="autoZero"/>
        <c:auto val="1"/>
        <c:lblAlgn val="ctr"/>
        <c:lblOffset val="100"/>
        <c:noMultiLvlLbl val="0"/>
      </c:catAx>
      <c:valAx>
        <c:axId val="1299344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97525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tx>
            <c:strRef>
              <c:f>'5-Edificio 1'!$I$13</c:f>
              <c:strCache>
                <c:ptCount val="1"/>
                <c:pt idx="0">
                  <c:v>Kilogramos de dióxido de carbono equivalente          
(kg CO2e)</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1'!$I$14:$I$25</c:f>
              <c:numCache>
                <c:formatCode>0.00</c:formatCode>
                <c:ptCount val="12"/>
                <c:pt idx="0">
                  <c:v>11310.624</c:v>
                </c:pt>
                <c:pt idx="1">
                  <c:v>6167.8890000000001</c:v>
                </c:pt>
                <c:pt idx="2">
                  <c:v>6287.58</c:v>
                </c:pt>
                <c:pt idx="3">
                  <c:v>6017.7780000000002</c:v>
                </c:pt>
                <c:pt idx="4">
                  <c:v>6767.6310000000003</c:v>
                </c:pt>
                <c:pt idx="5">
                  <c:v>5930.4960000000001</c:v>
                </c:pt>
                <c:pt idx="6">
                  <c:v>6455.3580000000002</c:v>
                </c:pt>
                <c:pt idx="7">
                  <c:v>6536.5560000000005</c:v>
                </c:pt>
                <c:pt idx="8">
                  <c:v>7203.4560000000001</c:v>
                </c:pt>
                <c:pt idx="9">
                  <c:v>7636.59</c:v>
                </c:pt>
                <c:pt idx="10">
                  <c:v>7371.1170000000002</c:v>
                </c:pt>
                <c:pt idx="11">
                  <c:v>6491.06</c:v>
                </c:pt>
              </c:numCache>
            </c:numRef>
          </c:val>
          <c:extLst>
            <c:ext xmlns:c16="http://schemas.microsoft.com/office/drawing/2014/chart" uri="{C3380CC4-5D6E-409C-BE32-E72D297353CC}">
              <c16:uniqueId val="{00000000-C76B-4456-94C5-84227378E157}"/>
            </c:ext>
          </c:extLst>
        </c:ser>
        <c:dLbls>
          <c:showLegendKey val="0"/>
          <c:showVal val="0"/>
          <c:showCatName val="0"/>
          <c:showSerName val="0"/>
          <c:showPercent val="0"/>
          <c:showBubbleSize val="0"/>
        </c:dLbls>
        <c:gapWidth val="150"/>
        <c:overlap val="100"/>
        <c:axId val="81832960"/>
        <c:axId val="116618304"/>
      </c:barChart>
      <c:catAx>
        <c:axId val="818329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6618304"/>
        <c:crosses val="autoZero"/>
        <c:auto val="1"/>
        <c:lblAlgn val="ctr"/>
        <c:lblOffset val="100"/>
        <c:noMultiLvlLbl val="0"/>
      </c:catAx>
      <c:valAx>
        <c:axId val="1166183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818329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18A-49E3-9159-01D9A9F549F3}"/>
            </c:ext>
          </c:extLst>
        </c:ser>
        <c:dLbls>
          <c:showLegendKey val="0"/>
          <c:showVal val="0"/>
          <c:showCatName val="0"/>
          <c:showSerName val="0"/>
          <c:showPercent val="0"/>
          <c:showBubbleSize val="0"/>
        </c:dLbls>
        <c:gapWidth val="150"/>
        <c:overlap val="100"/>
        <c:axId val="130352128"/>
        <c:axId val="129936192"/>
      </c:barChart>
      <c:catAx>
        <c:axId val="1303521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936192"/>
        <c:crosses val="autoZero"/>
        <c:auto val="1"/>
        <c:lblAlgn val="ctr"/>
        <c:lblOffset val="100"/>
        <c:noMultiLvlLbl val="0"/>
      </c:catAx>
      <c:valAx>
        <c:axId val="1299361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3521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879D-4EFF-A2DD-DCD5CF32EDFE}"/>
            </c:ext>
          </c:extLst>
        </c:ser>
        <c:dLbls>
          <c:showLegendKey val="0"/>
          <c:showVal val="0"/>
          <c:showCatName val="0"/>
          <c:showSerName val="0"/>
          <c:showPercent val="0"/>
          <c:showBubbleSize val="0"/>
        </c:dLbls>
        <c:gapWidth val="150"/>
        <c:overlap val="100"/>
        <c:axId val="127758848"/>
        <c:axId val="129937920"/>
      </c:barChart>
      <c:catAx>
        <c:axId val="1277588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937920"/>
        <c:crosses val="autoZero"/>
        <c:auto val="1"/>
        <c:lblAlgn val="ctr"/>
        <c:lblOffset val="100"/>
        <c:noMultiLvlLbl val="0"/>
      </c:catAx>
      <c:valAx>
        <c:axId val="1299379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77588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A8F1-46E8-8F7D-4F5E64F67CAE}"/>
            </c:ext>
          </c:extLst>
        </c:ser>
        <c:dLbls>
          <c:showLegendKey val="0"/>
          <c:showVal val="0"/>
          <c:showCatName val="0"/>
          <c:showSerName val="0"/>
          <c:showPercent val="0"/>
          <c:showBubbleSize val="0"/>
        </c:dLbls>
        <c:gapWidth val="150"/>
        <c:overlap val="100"/>
        <c:axId val="127759872"/>
        <c:axId val="129939648"/>
      </c:barChart>
      <c:catAx>
        <c:axId val="12775987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9939648"/>
        <c:crosses val="autoZero"/>
        <c:auto val="1"/>
        <c:lblAlgn val="ctr"/>
        <c:lblOffset val="100"/>
        <c:noMultiLvlLbl val="0"/>
      </c:catAx>
      <c:valAx>
        <c:axId val="1299396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77598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6397-4218-9DE3-103283DFEE53}"/>
            </c:ext>
          </c:extLst>
        </c:ser>
        <c:dLbls>
          <c:showLegendKey val="0"/>
          <c:showVal val="0"/>
          <c:showCatName val="0"/>
          <c:showSerName val="0"/>
          <c:showPercent val="0"/>
          <c:showBubbleSize val="0"/>
        </c:dLbls>
        <c:gapWidth val="150"/>
        <c:overlap val="100"/>
        <c:axId val="127760384"/>
        <c:axId val="130465792"/>
      </c:barChart>
      <c:catAx>
        <c:axId val="12776038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0465792"/>
        <c:crosses val="autoZero"/>
        <c:auto val="1"/>
        <c:lblAlgn val="ctr"/>
        <c:lblOffset val="100"/>
        <c:noMultiLvlLbl val="0"/>
      </c:catAx>
      <c:valAx>
        <c:axId val="1304657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77603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'9-Edificio 5'!$G$13</c:f>
              <c:strCache>
                <c:ptCount val="1"/>
                <c:pt idx="0">
                  <c:v>Consumo de energía eléctrica por  empleado (kWh /Nº empleados)</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CD8-49FF-822B-9D720FEE086F}"/>
            </c:ext>
          </c:extLst>
        </c:ser>
        <c:dLbls>
          <c:showLegendKey val="0"/>
          <c:showVal val="0"/>
          <c:showCatName val="0"/>
          <c:showSerName val="0"/>
          <c:showPercent val="0"/>
          <c:showBubbleSize val="0"/>
        </c:dLbls>
        <c:gapWidth val="150"/>
        <c:overlap val="100"/>
        <c:axId val="127760896"/>
        <c:axId val="130467520"/>
      </c:barChart>
      <c:catAx>
        <c:axId val="12776089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0467520"/>
        <c:crosses val="autoZero"/>
        <c:auto val="1"/>
        <c:lblAlgn val="ctr"/>
        <c:lblOffset val="100"/>
        <c:noMultiLvlLbl val="0"/>
      </c:catAx>
      <c:valAx>
        <c:axId val="1304675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77608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'9-Edificio 5'!$H$13</c:f>
              <c:strCache>
                <c:ptCount val="1"/>
                <c:pt idx="0">
                  <c:v>Consumo de energía eléctrica por área física        (kWh/ m2)</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7E0-421E-9E54-BB18DA14127C}"/>
            </c:ext>
          </c:extLst>
        </c:ser>
        <c:dLbls>
          <c:showLegendKey val="0"/>
          <c:showVal val="0"/>
          <c:showCatName val="0"/>
          <c:showSerName val="0"/>
          <c:showPercent val="0"/>
          <c:showBubbleSize val="0"/>
        </c:dLbls>
        <c:gapWidth val="150"/>
        <c:overlap val="100"/>
        <c:axId val="127761408"/>
        <c:axId val="130469248"/>
      </c:barChart>
      <c:catAx>
        <c:axId val="127761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0469248"/>
        <c:crosses val="autoZero"/>
        <c:auto val="1"/>
        <c:lblAlgn val="ctr"/>
        <c:lblOffset val="100"/>
        <c:noMultiLvlLbl val="0"/>
      </c:catAx>
      <c:valAx>
        <c:axId val="13046924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7761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'9-Edificio 5'!$I$13</c:f>
              <c:strCache>
                <c:ptCount val="1"/>
                <c:pt idx="0">
                  <c:v>Kilogramos de dióxido de carbono equivalente          
(kg CO2e)</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18D-45B4-93FB-80C18C46E7C1}"/>
            </c:ext>
          </c:extLst>
        </c:ser>
        <c:dLbls>
          <c:showLegendKey val="0"/>
          <c:showVal val="0"/>
          <c:showCatName val="0"/>
          <c:showSerName val="0"/>
          <c:showPercent val="0"/>
          <c:showBubbleSize val="0"/>
        </c:dLbls>
        <c:gapWidth val="150"/>
        <c:overlap val="100"/>
        <c:axId val="127761920"/>
        <c:axId val="130469824"/>
      </c:barChart>
      <c:catAx>
        <c:axId val="1277619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0469824"/>
        <c:crosses val="autoZero"/>
        <c:auto val="1"/>
        <c:lblAlgn val="ctr"/>
        <c:lblOffset val="100"/>
        <c:noMultiLvlLbl val="0"/>
      </c:catAx>
      <c:valAx>
        <c:axId val="1304698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77619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'8-Edificio 4'!$B$12:$B$13</c:f>
              <c:strCache>
                <c:ptCount val="2"/>
                <c:pt idx="0">
                  <c:v>Energía     (kWh)</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4'!$B$14:$B$25</c:f>
              <c:numCache>
                <c:formatCode>General</c:formatCode>
                <c:ptCount val="12"/>
              </c:numCache>
            </c:numRef>
          </c:val>
          <c:extLst>
            <c:ext xmlns:c16="http://schemas.microsoft.com/office/drawing/2014/chart" uri="{C3380CC4-5D6E-409C-BE32-E72D297353CC}">
              <c16:uniqueId val="{00000000-1825-4162-B53B-AD74D4E1E2F6}"/>
            </c:ext>
          </c:extLst>
        </c:ser>
        <c:dLbls>
          <c:showLegendKey val="0"/>
          <c:showVal val="0"/>
          <c:showCatName val="0"/>
          <c:showSerName val="0"/>
          <c:showPercent val="0"/>
          <c:showBubbleSize val="0"/>
        </c:dLbls>
        <c:gapWidth val="150"/>
        <c:overlap val="100"/>
        <c:axId val="130744320"/>
        <c:axId val="130471552"/>
      </c:barChart>
      <c:catAx>
        <c:axId val="13074432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0471552"/>
        <c:crosses val="autoZero"/>
        <c:auto val="1"/>
        <c:lblAlgn val="ctr"/>
        <c:lblOffset val="100"/>
        <c:noMultiLvlLbl val="0"/>
      </c:catAx>
      <c:valAx>
        <c:axId val="1304715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7443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'8-Edificio 4'!$C$12:$C$13</c:f>
              <c:strCache>
                <c:ptCount val="2"/>
                <c:pt idx="0">
                  <c:v>Demanda máxima       (kW)</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4'!$C$14:$C$25</c:f>
              <c:numCache>
                <c:formatCode>General</c:formatCode>
                <c:ptCount val="12"/>
              </c:numCache>
            </c:numRef>
          </c:val>
          <c:extLst>
            <c:ext xmlns:c16="http://schemas.microsoft.com/office/drawing/2014/chart" uri="{C3380CC4-5D6E-409C-BE32-E72D297353CC}">
              <c16:uniqueId val="{00000000-A273-4347-BB15-D6A0D2EE60F6}"/>
            </c:ext>
          </c:extLst>
        </c:ser>
        <c:dLbls>
          <c:showLegendKey val="0"/>
          <c:showVal val="0"/>
          <c:showCatName val="0"/>
          <c:showSerName val="0"/>
          <c:showPercent val="0"/>
          <c:showBubbleSize val="0"/>
        </c:dLbls>
        <c:gapWidth val="150"/>
        <c:overlap val="100"/>
        <c:axId val="130744832"/>
        <c:axId val="130473280"/>
      </c:barChart>
      <c:catAx>
        <c:axId val="13074483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0473280"/>
        <c:crosses val="autoZero"/>
        <c:auto val="1"/>
        <c:lblAlgn val="ctr"/>
        <c:lblOffset val="100"/>
        <c:noMultiLvlLbl val="0"/>
      </c:catAx>
      <c:valAx>
        <c:axId val="1304732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74483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'8-Edificio 4'!$D$12:$D$13</c:f>
              <c:strCache>
                <c:ptCount val="2"/>
                <c:pt idx="0">
                  <c:v>Importe             (¢)</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4'!$D$14:$D$25</c:f>
              <c:numCache>
                <c:formatCode>"₡"#,##0</c:formatCode>
                <c:ptCount val="12"/>
              </c:numCache>
            </c:numRef>
          </c:val>
          <c:extLst>
            <c:ext xmlns:c16="http://schemas.microsoft.com/office/drawing/2014/chart" uri="{C3380CC4-5D6E-409C-BE32-E72D297353CC}">
              <c16:uniqueId val="{00000000-DCC9-45CD-8D97-7C0DB3E48E50}"/>
            </c:ext>
          </c:extLst>
        </c:ser>
        <c:dLbls>
          <c:showLegendKey val="0"/>
          <c:showVal val="0"/>
          <c:showCatName val="0"/>
          <c:showSerName val="0"/>
          <c:showPercent val="0"/>
          <c:showBubbleSize val="0"/>
        </c:dLbls>
        <c:gapWidth val="150"/>
        <c:overlap val="100"/>
        <c:axId val="130745856"/>
        <c:axId val="130843776"/>
      </c:barChart>
      <c:catAx>
        <c:axId val="13074585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0843776"/>
        <c:crosses val="autoZero"/>
        <c:auto val="1"/>
        <c:lblAlgn val="ctr"/>
        <c:lblOffset val="100"/>
        <c:noMultiLvlLbl val="0"/>
      </c:catAx>
      <c:valAx>
        <c:axId val="1308437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7458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5B44-4C87-A228-B2FB4054C33A}"/>
            </c:ext>
          </c:extLst>
        </c:ser>
        <c:dLbls>
          <c:showLegendKey val="0"/>
          <c:showVal val="0"/>
          <c:showCatName val="0"/>
          <c:showSerName val="0"/>
          <c:showPercent val="0"/>
          <c:showBubbleSize val="0"/>
        </c:dLbls>
        <c:gapWidth val="150"/>
        <c:overlap val="100"/>
        <c:axId val="117462528"/>
        <c:axId val="116620032"/>
      </c:barChart>
      <c:catAx>
        <c:axId val="117462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16620032"/>
        <c:crosses val="autoZero"/>
        <c:auto val="1"/>
        <c:lblAlgn val="ctr"/>
        <c:lblOffset val="100"/>
        <c:noMultiLvlLbl val="0"/>
      </c:catAx>
      <c:valAx>
        <c:axId val="11662003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7462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'8-Edificio 4'!$G$13</c:f>
              <c:strCache>
                <c:ptCount val="1"/>
                <c:pt idx="0">
                  <c:v>Consumo de energía eléctrica por  empleado (kWh /Nº empleados)</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271-4741-AF9A-1F042CF7B50F}"/>
            </c:ext>
          </c:extLst>
        </c:ser>
        <c:dLbls>
          <c:showLegendKey val="0"/>
          <c:showVal val="0"/>
          <c:showCatName val="0"/>
          <c:showSerName val="0"/>
          <c:showPercent val="0"/>
          <c:showBubbleSize val="0"/>
        </c:dLbls>
        <c:gapWidth val="150"/>
        <c:overlap val="100"/>
        <c:axId val="130745344"/>
        <c:axId val="130845504"/>
      </c:barChart>
      <c:catAx>
        <c:axId val="13074534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0845504"/>
        <c:crosses val="autoZero"/>
        <c:auto val="1"/>
        <c:lblAlgn val="ctr"/>
        <c:lblOffset val="100"/>
        <c:noMultiLvlLbl val="0"/>
      </c:catAx>
      <c:valAx>
        <c:axId val="13084550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7453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'8-Edificio 4'!$H$13</c:f>
              <c:strCache>
                <c:ptCount val="1"/>
                <c:pt idx="0">
                  <c:v>Consumo de energía eléctrica por área física        (kWh/ m2)</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813-4F2B-8891-2B569FA51733}"/>
            </c:ext>
          </c:extLst>
        </c:ser>
        <c:dLbls>
          <c:showLegendKey val="0"/>
          <c:showVal val="0"/>
          <c:showCatName val="0"/>
          <c:showSerName val="0"/>
          <c:showPercent val="0"/>
          <c:showBubbleSize val="0"/>
        </c:dLbls>
        <c:gapWidth val="150"/>
        <c:overlap val="100"/>
        <c:axId val="130746368"/>
        <c:axId val="130847808"/>
      </c:barChart>
      <c:catAx>
        <c:axId val="1307463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0847808"/>
        <c:crosses val="autoZero"/>
        <c:auto val="1"/>
        <c:lblAlgn val="ctr"/>
        <c:lblOffset val="100"/>
        <c:noMultiLvlLbl val="0"/>
      </c:catAx>
      <c:valAx>
        <c:axId val="1308478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746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'8-Edificio 4'!$I$13</c:f>
              <c:strCache>
                <c:ptCount val="1"/>
                <c:pt idx="0">
                  <c:v>Kilogramos de dióxido de carbono equivalente          
(kg CO2e)</c:v>
                </c:pt>
              </c:strCache>
            </c:strRef>
          </c:tx>
          <c:invertIfNegative val="0"/>
          <c:cat>
            <c:strRef>
              <c:f>'8-Edificio 4'!$A$14:$A$25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'8-Edificio 4'!$I$14:$I$25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BA8-4969-88E9-0CCC703EC53A}"/>
            </c:ext>
          </c:extLst>
        </c:ser>
        <c:dLbls>
          <c:showLegendKey val="0"/>
          <c:showVal val="0"/>
          <c:showCatName val="0"/>
          <c:showSerName val="0"/>
          <c:showPercent val="0"/>
          <c:showBubbleSize val="0"/>
        </c:dLbls>
        <c:gapWidth val="150"/>
        <c:overlap val="100"/>
        <c:axId val="130746880"/>
        <c:axId val="130849536"/>
      </c:barChart>
      <c:catAx>
        <c:axId val="130746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0849536"/>
        <c:crosses val="autoZero"/>
        <c:auto val="1"/>
        <c:lblAlgn val="ctr"/>
        <c:lblOffset val="100"/>
        <c:noMultiLvlLbl val="0"/>
      </c:catAx>
      <c:valAx>
        <c:axId val="130849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746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'7-Edificio 3'!$B$12:$B$13</c:f>
              <c:strCache>
                <c:ptCount val="2"/>
                <c:pt idx="0">
                  <c:v>Energía     (kWh)</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3'!$B$14:$B$25</c:f>
              <c:numCache>
                <c:formatCode>General</c:formatCode>
                <c:ptCount val="12"/>
              </c:numCache>
            </c:numRef>
          </c:val>
          <c:extLst>
            <c:ext xmlns:c16="http://schemas.microsoft.com/office/drawing/2014/chart" uri="{C3380CC4-5D6E-409C-BE32-E72D297353CC}">
              <c16:uniqueId val="{00000000-22BA-42D3-9A23-0C67E1A9EF4F}"/>
            </c:ext>
          </c:extLst>
        </c:ser>
        <c:dLbls>
          <c:showLegendKey val="0"/>
          <c:showVal val="0"/>
          <c:showCatName val="0"/>
          <c:showSerName val="0"/>
          <c:showPercent val="0"/>
          <c:showBubbleSize val="0"/>
        </c:dLbls>
        <c:gapWidth val="150"/>
        <c:overlap val="100"/>
        <c:axId val="130747392"/>
        <c:axId val="131047424"/>
      </c:barChart>
      <c:catAx>
        <c:axId val="130747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047424"/>
        <c:crosses val="autoZero"/>
        <c:auto val="1"/>
        <c:lblAlgn val="ctr"/>
        <c:lblOffset val="100"/>
        <c:noMultiLvlLbl val="0"/>
      </c:catAx>
      <c:valAx>
        <c:axId val="131047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747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'7-Edificio 3'!$C$12:$C$13</c:f>
              <c:strCache>
                <c:ptCount val="2"/>
                <c:pt idx="0">
                  <c:v>Demanda máxima       (kW)</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3'!$C$14:$C$25</c:f>
              <c:numCache>
                <c:formatCode>General</c:formatCode>
                <c:ptCount val="12"/>
              </c:numCache>
            </c:numRef>
          </c:val>
          <c:extLst>
            <c:ext xmlns:c16="http://schemas.microsoft.com/office/drawing/2014/chart" uri="{C3380CC4-5D6E-409C-BE32-E72D297353CC}">
              <c16:uniqueId val="{00000000-DE0B-48C4-BC35-5348C0EEFC15}"/>
            </c:ext>
          </c:extLst>
        </c:ser>
        <c:dLbls>
          <c:showLegendKey val="0"/>
          <c:showVal val="0"/>
          <c:showCatName val="0"/>
          <c:showSerName val="0"/>
          <c:showPercent val="0"/>
          <c:showBubbleSize val="0"/>
        </c:dLbls>
        <c:gapWidth val="150"/>
        <c:overlap val="100"/>
        <c:axId val="130747904"/>
        <c:axId val="131049152"/>
      </c:barChart>
      <c:catAx>
        <c:axId val="130747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049152"/>
        <c:crosses val="autoZero"/>
        <c:auto val="1"/>
        <c:lblAlgn val="ctr"/>
        <c:lblOffset val="100"/>
        <c:noMultiLvlLbl val="0"/>
      </c:catAx>
      <c:valAx>
        <c:axId val="1310491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747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'7-Edificio 3'!$D$12:$D$13</c:f>
              <c:strCache>
                <c:ptCount val="2"/>
                <c:pt idx="0">
                  <c:v>Importe             (¢)</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3'!$D$14:$D$25</c:f>
              <c:numCache>
                <c:formatCode>"₡"#,##0</c:formatCode>
                <c:ptCount val="12"/>
              </c:numCache>
            </c:numRef>
          </c:val>
          <c:extLst>
            <c:ext xmlns:c16="http://schemas.microsoft.com/office/drawing/2014/chart" uri="{C3380CC4-5D6E-409C-BE32-E72D297353CC}">
              <c16:uniqueId val="{00000000-C153-4D0D-9056-4B2ED7042AB6}"/>
            </c:ext>
          </c:extLst>
        </c:ser>
        <c:dLbls>
          <c:showLegendKey val="0"/>
          <c:showVal val="0"/>
          <c:showCatName val="0"/>
          <c:showSerName val="0"/>
          <c:showPercent val="0"/>
          <c:showBubbleSize val="0"/>
        </c:dLbls>
        <c:gapWidth val="150"/>
        <c:overlap val="100"/>
        <c:axId val="131411968"/>
        <c:axId val="131050880"/>
      </c:barChart>
      <c:catAx>
        <c:axId val="13141196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050880"/>
        <c:crosses val="autoZero"/>
        <c:auto val="1"/>
        <c:lblAlgn val="ctr"/>
        <c:lblOffset val="100"/>
        <c:noMultiLvlLbl val="0"/>
      </c:catAx>
      <c:valAx>
        <c:axId val="1310508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4119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'7-Edificio 3'!$G$13</c:f>
              <c:strCache>
                <c:ptCount val="1"/>
                <c:pt idx="0">
                  <c:v>Consumo de energía eléctrica por  empleado (kWh /Nº empleados)</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B93-45DF-B51F-CEAEF472F914}"/>
            </c:ext>
          </c:extLst>
        </c:ser>
        <c:dLbls>
          <c:showLegendKey val="0"/>
          <c:showVal val="0"/>
          <c:showCatName val="0"/>
          <c:showSerName val="0"/>
          <c:showPercent val="0"/>
          <c:showBubbleSize val="0"/>
        </c:dLbls>
        <c:gapWidth val="150"/>
        <c:overlap val="100"/>
        <c:axId val="131412992"/>
        <c:axId val="131052608"/>
      </c:barChart>
      <c:catAx>
        <c:axId val="1314129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052608"/>
        <c:crosses val="autoZero"/>
        <c:auto val="1"/>
        <c:lblAlgn val="ctr"/>
        <c:lblOffset val="100"/>
        <c:noMultiLvlLbl val="0"/>
      </c:catAx>
      <c:valAx>
        <c:axId val="1310526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4129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'7-Edificio 3'!$H$13</c:f>
              <c:strCache>
                <c:ptCount val="1"/>
                <c:pt idx="0">
                  <c:v>Consumo de energía eléctrica por área física        (kWh/ m2)</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CD9-4687-966E-D6EE909DDCAF}"/>
            </c:ext>
          </c:extLst>
        </c:ser>
        <c:dLbls>
          <c:showLegendKey val="0"/>
          <c:showVal val="0"/>
          <c:showCatName val="0"/>
          <c:showSerName val="0"/>
          <c:showPercent val="0"/>
          <c:showBubbleSize val="0"/>
        </c:dLbls>
        <c:gapWidth val="150"/>
        <c:overlap val="100"/>
        <c:axId val="131413504"/>
        <c:axId val="131054336"/>
      </c:barChart>
      <c:catAx>
        <c:axId val="1314135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054336"/>
        <c:crosses val="autoZero"/>
        <c:auto val="1"/>
        <c:lblAlgn val="ctr"/>
        <c:lblOffset val="100"/>
        <c:noMultiLvlLbl val="0"/>
      </c:catAx>
      <c:valAx>
        <c:axId val="1310543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4135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'7-Edificio 3'!$I$13</c:f>
              <c:strCache>
                <c:ptCount val="1"/>
                <c:pt idx="0">
                  <c:v>Kilogramos de dióxido de carbono equivalente          
(kg CO2e)</c:v>
                </c:pt>
              </c:strCache>
            </c:strRef>
          </c:tx>
          <c:invertIfNegative val="0"/>
          <c:cat>
            <c:strRef>
              <c:f>'7-Edificio 3'!$A$14:$A$25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'7-Edificio 3'!$I$14:$I$25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53B-439C-B3C1-F142B508B5E1}"/>
            </c:ext>
          </c:extLst>
        </c:ser>
        <c:dLbls>
          <c:showLegendKey val="0"/>
          <c:showVal val="0"/>
          <c:showCatName val="0"/>
          <c:showSerName val="0"/>
          <c:showPercent val="0"/>
          <c:showBubbleSize val="0"/>
        </c:dLbls>
        <c:gapWidth val="150"/>
        <c:overlap val="100"/>
        <c:axId val="131414016"/>
        <c:axId val="131752512"/>
      </c:barChart>
      <c:catAx>
        <c:axId val="1314140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752512"/>
        <c:crosses val="autoZero"/>
        <c:auto val="1"/>
        <c:lblAlgn val="ctr"/>
        <c:lblOffset val="100"/>
        <c:noMultiLvlLbl val="0"/>
      </c:catAx>
      <c:valAx>
        <c:axId val="13175251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414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'6-Edificio 2'!$B$12</c:f>
              <c:strCache>
                <c:ptCount val="1"/>
                <c:pt idx="0">
                  <c:v>Energía     (kWh)</c:v>
                </c:pt>
              </c:strCache>
            </c:strRef>
          </c:tx>
          <c:invertIfNegative val="0"/>
          <c:cat>
            <c:strRef>
              <c:f>'6-Edificio 2'!$A$13:$A$25</c:f>
              <c:strCache>
                <c:ptCount val="13"/>
                <c:pt idx="1">
                  <c:v>Enero </c:v>
                </c:pt>
                <c:pt idx="2">
                  <c:v>Febrero</c:v>
                </c:pt>
                <c:pt idx="3">
                  <c:v>Marzo</c:v>
                </c:pt>
                <c:pt idx="4">
                  <c:v>Abril</c:v>
                </c:pt>
                <c:pt idx="5">
                  <c:v>Mayo</c:v>
                </c:pt>
                <c:pt idx="6">
                  <c:v>Junio</c:v>
                </c:pt>
                <c:pt idx="7">
                  <c:v>Julio</c:v>
                </c:pt>
                <c:pt idx="8">
                  <c:v>Agosto </c:v>
                </c:pt>
                <c:pt idx="9">
                  <c:v>Septiembre</c:v>
                </c:pt>
                <c:pt idx="10">
                  <c:v>Octubre</c:v>
                </c:pt>
                <c:pt idx="11">
                  <c:v>Noviembre</c:v>
                </c:pt>
                <c:pt idx="12">
                  <c:v>Diciembre</c:v>
                </c:pt>
              </c:strCache>
            </c:strRef>
          </c:cat>
          <c:val>
            <c:numRef>
              <c:f>'6-Edificio 2'!$B$13:$B$25</c:f>
              <c:numCache>
                <c:formatCode>General</c:formatCode>
                <c:ptCount val="13"/>
              </c:numCache>
            </c:numRef>
          </c:val>
          <c:extLst>
            <c:ext xmlns:c16="http://schemas.microsoft.com/office/drawing/2014/chart" uri="{C3380CC4-5D6E-409C-BE32-E72D297353CC}">
              <c16:uniqueId val="{00000000-A6B3-46C8-88C4-208A001AE7C8}"/>
            </c:ext>
          </c:extLst>
        </c:ser>
        <c:dLbls>
          <c:showLegendKey val="0"/>
          <c:showVal val="0"/>
          <c:showCatName val="0"/>
          <c:showSerName val="0"/>
          <c:showPercent val="0"/>
          <c:showBubbleSize val="0"/>
        </c:dLbls>
        <c:gapWidth val="150"/>
        <c:overlap val="100"/>
        <c:axId val="125877248"/>
        <c:axId val="131754240"/>
      </c:barChart>
      <c:catAx>
        <c:axId val="12587724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754240"/>
        <c:crosses val="autoZero"/>
        <c:auto val="1"/>
        <c:lblAlgn val="ctr"/>
        <c:lblOffset val="100"/>
        <c:noMultiLvlLbl val="0"/>
      </c:catAx>
      <c:valAx>
        <c:axId val="1317542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25877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706.72199999999998</c:v>
                </c:pt>
                <c:pt idx="1">
                  <c:v>705.56</c:v>
                </c:pt>
                <c:pt idx="2">
                  <c:v>671.80799999999999</c:v>
                </c:pt>
                <c:pt idx="3">
                  <c:v>708.89</c:v>
                </c:pt>
                <c:pt idx="4">
                  <c:v>705.77800000000002</c:v>
                </c:pt>
                <c:pt idx="5">
                  <c:v>754.53599999999994</c:v>
                </c:pt>
                <c:pt idx="6">
                  <c:v>769.77</c:v>
                </c:pt>
                <c:pt idx="7">
                  <c:v>763.53599999999994</c:v>
                </c:pt>
                <c:pt idx="8">
                  <c:v>752.88</c:v>
                </c:pt>
                <c:pt idx="9">
                  <c:v>748.17600000000004</c:v>
                </c:pt>
                <c:pt idx="10">
                  <c:v>758.83199999999999</c:v>
                </c:pt>
                <c:pt idx="11">
                  <c:v>718.27200000000005</c:v>
                </c:pt>
              </c:numCache>
            </c:numRef>
          </c:val>
          <c:extLst>
            <c:ext xmlns:c16="http://schemas.microsoft.com/office/drawing/2014/chart" uri="{C3380CC4-5D6E-409C-BE32-E72D297353CC}">
              <c16:uniqueId val="{00000000-02A1-4DFF-87B1-DE3B7850102E}"/>
            </c:ext>
          </c:extLst>
        </c:ser>
        <c:dLbls>
          <c:showLegendKey val="0"/>
          <c:showVal val="0"/>
          <c:showCatName val="0"/>
          <c:showSerName val="0"/>
          <c:showPercent val="0"/>
          <c:showBubbleSize val="0"/>
        </c:dLbls>
        <c:gapWidth val="150"/>
        <c:overlap val="100"/>
        <c:axId val="117463552"/>
        <c:axId val="124748352"/>
      </c:barChart>
      <c:catAx>
        <c:axId val="117463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4748352"/>
        <c:crosses val="autoZero"/>
        <c:auto val="1"/>
        <c:lblAlgn val="ctr"/>
        <c:lblOffset val="100"/>
        <c:noMultiLvlLbl val="0"/>
      </c:catAx>
      <c:valAx>
        <c:axId val="1247483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7463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3"/>
          <c:w val="0.87417111223648292"/>
          <c:h val="0.58586111510243699"/>
        </c:manualLayout>
      </c:layout>
      <c:barChart>
        <c:barDir val="col"/>
        <c:grouping val="stacked"/>
        <c:varyColors val="0"/>
        <c:ser>
          <c:idx val="0"/>
          <c:order val="0"/>
          <c:tx>
            <c:strRef>
              <c:f>'5-Edificio 1'!$C$12:$C$13</c:f>
              <c:strCache>
                <c:ptCount val="2"/>
                <c:pt idx="0">
                  <c:v>Demanda máxima       (kW)</c:v>
                </c:pt>
              </c:strCache>
            </c:strRef>
          </c:tx>
          <c:invertIfNegative val="0"/>
          <c:cat>
            <c:strRef>
              <c:f>'5-Edificio 1'!$A$14:$A$25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'5-Edificio 1'!$C$14:$C$25</c:f>
              <c:numCache>
                <c:formatCode>General</c:formatCode>
                <c:ptCount val="12"/>
                <c:pt idx="0">
                  <c:v>706.72199999999998</c:v>
                </c:pt>
                <c:pt idx="1">
                  <c:v>705.56</c:v>
                </c:pt>
                <c:pt idx="2">
                  <c:v>671.80799999999999</c:v>
                </c:pt>
                <c:pt idx="3">
                  <c:v>708.89</c:v>
                </c:pt>
                <c:pt idx="4">
                  <c:v>705.77800000000002</c:v>
                </c:pt>
                <c:pt idx="5">
                  <c:v>754.53599999999994</c:v>
                </c:pt>
                <c:pt idx="6">
                  <c:v>769.77</c:v>
                </c:pt>
                <c:pt idx="7">
                  <c:v>763.53599999999994</c:v>
                </c:pt>
                <c:pt idx="8">
                  <c:v>752.88</c:v>
                </c:pt>
                <c:pt idx="9">
                  <c:v>748.17600000000004</c:v>
                </c:pt>
                <c:pt idx="10">
                  <c:v>758.83199999999999</c:v>
                </c:pt>
                <c:pt idx="11">
                  <c:v>718.27200000000005</c:v>
                </c:pt>
              </c:numCache>
            </c:numRef>
          </c:val>
          <c:extLst>
            <c:ext xmlns:c16="http://schemas.microsoft.com/office/drawing/2014/chart" uri="{C3380CC4-5D6E-409C-BE32-E72D297353CC}">
              <c16:uniqueId val="{00000000-5986-4E3E-A1FA-4AB8A2B70356}"/>
            </c:ext>
          </c:extLst>
        </c:ser>
        <c:dLbls>
          <c:showLegendKey val="0"/>
          <c:showVal val="0"/>
          <c:showCatName val="0"/>
          <c:showSerName val="0"/>
          <c:showPercent val="0"/>
          <c:showBubbleSize val="0"/>
        </c:dLbls>
        <c:gapWidth val="150"/>
        <c:overlap val="100"/>
        <c:axId val="131414528"/>
        <c:axId val="131755968"/>
      </c:barChart>
      <c:catAx>
        <c:axId val="1314145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755968"/>
        <c:crosses val="autoZero"/>
        <c:auto val="1"/>
        <c:lblAlgn val="ctr"/>
        <c:lblOffset val="100"/>
        <c:noMultiLvlLbl val="0"/>
      </c:catAx>
      <c:valAx>
        <c:axId val="1317559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4145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6D7A-4DB1-B387-673B8D9F1F76}"/>
            </c:ext>
          </c:extLst>
        </c:ser>
        <c:dLbls>
          <c:showLegendKey val="0"/>
          <c:showVal val="0"/>
          <c:showCatName val="0"/>
          <c:showSerName val="0"/>
          <c:showPercent val="0"/>
          <c:showBubbleSize val="0"/>
        </c:dLbls>
        <c:gapWidth val="150"/>
        <c:overlap val="100"/>
        <c:axId val="131415040"/>
        <c:axId val="131757696"/>
      </c:barChart>
      <c:catAx>
        <c:axId val="131415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757696"/>
        <c:crosses val="autoZero"/>
        <c:auto val="1"/>
        <c:lblAlgn val="ctr"/>
        <c:lblOffset val="100"/>
        <c:noMultiLvlLbl val="0"/>
      </c:catAx>
      <c:valAx>
        <c:axId val="1317576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415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'6-Edificio 2'!$G$13</c:f>
              <c:strCache>
                <c:ptCount val="1"/>
                <c:pt idx="0">
                  <c:v>Consumo de energía eléctrica por  empleado (kWh /Nº empleados)</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258-4718-A38F-CF8380080E73}"/>
            </c:ext>
          </c:extLst>
        </c:ser>
        <c:dLbls>
          <c:showLegendKey val="0"/>
          <c:showVal val="0"/>
          <c:showCatName val="0"/>
          <c:showSerName val="0"/>
          <c:showPercent val="0"/>
          <c:showBubbleSize val="0"/>
        </c:dLbls>
        <c:gapWidth val="150"/>
        <c:overlap val="100"/>
        <c:axId val="131415552"/>
        <c:axId val="131759424"/>
      </c:barChart>
      <c:catAx>
        <c:axId val="13141555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9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759424"/>
        <c:crosses val="autoZero"/>
        <c:auto val="1"/>
        <c:lblAlgn val="ctr"/>
        <c:lblOffset val="100"/>
        <c:noMultiLvlLbl val="0"/>
      </c:catAx>
      <c:valAx>
        <c:axId val="1317594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14155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'6-Edificio 2'!$H$13</c:f>
              <c:strCache>
                <c:ptCount val="1"/>
                <c:pt idx="0">
                  <c:v>Consumo de energía eléctrica por área física        (kWh/ m2)</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260-422D-82B9-8F4131DAA75B}"/>
            </c:ext>
          </c:extLst>
        </c:ser>
        <c:dLbls>
          <c:showLegendKey val="0"/>
          <c:showVal val="0"/>
          <c:showCatName val="0"/>
          <c:showSerName val="0"/>
          <c:showPercent val="0"/>
          <c:showBubbleSize val="0"/>
        </c:dLbls>
        <c:gapWidth val="150"/>
        <c:overlap val="100"/>
        <c:axId val="117463040"/>
        <c:axId val="131966080"/>
      </c:barChart>
      <c:catAx>
        <c:axId val="1174630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966080"/>
        <c:crosses val="autoZero"/>
        <c:auto val="1"/>
        <c:lblAlgn val="ctr"/>
        <c:lblOffset val="100"/>
        <c:noMultiLvlLbl val="0"/>
      </c:catAx>
      <c:valAx>
        <c:axId val="131966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74630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(tCO2e)</a:t>
            </a:r>
          </a:p>
        </c:rich>
      </c:tx>
      <c:overlay val="0"/>
    </c:title>
    <c:autoTitleDeleted val="0"/>
    <c:plotArea>
      <c:layout/>
      <c:barChart>
        <c:barDir val="col"/>
        <c:grouping val="stacked"/>
        <c:varyColors val="0"/>
        <c:ser>
          <c:idx val="0"/>
          <c:order val="0"/>
          <c:tx>
            <c:strRef>
              <c:f>'6-Edificio 2'!$I$13</c:f>
              <c:strCache>
                <c:ptCount val="1"/>
                <c:pt idx="0">
                  <c:v>Kilogramos de dióxido de carbono equivalente          
(kg CO2e)</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C66-43BF-A735-8B5691B5A984}"/>
            </c:ext>
          </c:extLst>
        </c:ser>
        <c:dLbls>
          <c:showLegendKey val="0"/>
          <c:showVal val="0"/>
          <c:showCatName val="0"/>
          <c:showSerName val="0"/>
          <c:showPercent val="0"/>
          <c:showBubbleSize val="0"/>
        </c:dLbls>
        <c:gapWidth val="150"/>
        <c:overlap val="100"/>
        <c:axId val="132026880"/>
        <c:axId val="131967808"/>
      </c:barChart>
      <c:catAx>
        <c:axId val="13202688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967808"/>
        <c:crosses val="autoZero"/>
        <c:auto val="1"/>
        <c:lblAlgn val="ctr"/>
        <c:lblOffset val="100"/>
        <c:noMultiLvlLbl val="0"/>
      </c:catAx>
      <c:valAx>
        <c:axId val="1319678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02688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oddFooter>&amp;Z&amp;A&amp;C&amp;F&amp;D&amp;P</c:oddFooter>
    </c:headerFooter>
    <c:pageMargins b="0.74803149606299579" l="0.70866141732283883" r="0.70866141732283883" t="0.74803149606299579" header="0.31496062992126328" footer="0.31496062992126328"/>
    <c:pageSetup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EDB1-4F2D-8085-DAA77112E295}"/>
            </c:ext>
          </c:extLst>
        </c:ser>
        <c:dLbls>
          <c:showLegendKey val="0"/>
          <c:showVal val="0"/>
          <c:showCatName val="0"/>
          <c:showSerName val="0"/>
          <c:showPercent val="0"/>
          <c:showBubbleSize val="0"/>
        </c:dLbls>
        <c:gapWidth val="150"/>
        <c:overlap val="100"/>
        <c:axId val="132027392"/>
        <c:axId val="131969536"/>
      </c:barChart>
      <c:catAx>
        <c:axId val="13202739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969536"/>
        <c:crosses val="autoZero"/>
        <c:auto val="1"/>
        <c:lblAlgn val="ctr"/>
        <c:lblOffset val="100"/>
        <c:noMultiLvlLbl val="0"/>
      </c:catAx>
      <c:valAx>
        <c:axId val="1319695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0273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66" l="0.70000000000000062" r="0.70000000000000062" t="0.75000000000000366"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82"/>
          <c:w val="0.87417111223648236"/>
          <c:h val="0.58586111510243721"/>
        </c:manualLayout>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DCCA-4C81-8147-2593BB2F9FC8}"/>
            </c:ext>
          </c:extLst>
        </c:ser>
        <c:dLbls>
          <c:showLegendKey val="0"/>
          <c:showVal val="0"/>
          <c:showCatName val="0"/>
          <c:showSerName val="0"/>
          <c:showPercent val="0"/>
          <c:showBubbleSize val="0"/>
        </c:dLbls>
        <c:gapWidth val="150"/>
        <c:overlap val="100"/>
        <c:axId val="132027904"/>
        <c:axId val="131971264"/>
      </c:barChart>
      <c:catAx>
        <c:axId val="132027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1971264"/>
        <c:crosses val="autoZero"/>
        <c:auto val="1"/>
        <c:lblAlgn val="ctr"/>
        <c:lblOffset val="100"/>
        <c:noMultiLvlLbl val="0"/>
      </c:catAx>
      <c:valAx>
        <c:axId val="1319712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027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389" l="0.70000000000000062" r="0.70000000000000062" t="0.75000000000000389"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01AB-437F-ABFE-936675208981}"/>
            </c:ext>
          </c:extLst>
        </c:ser>
        <c:dLbls>
          <c:showLegendKey val="0"/>
          <c:showVal val="0"/>
          <c:showCatName val="0"/>
          <c:showSerName val="0"/>
          <c:showPercent val="0"/>
          <c:showBubbleSize val="0"/>
        </c:dLbls>
        <c:gapWidth val="150"/>
        <c:overlap val="100"/>
        <c:axId val="132029440"/>
        <c:axId val="132382720"/>
      </c:barChart>
      <c:catAx>
        <c:axId val="132029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8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382720"/>
        <c:crosses val="autoZero"/>
        <c:auto val="1"/>
        <c:lblAlgn val="ctr"/>
        <c:lblOffset val="100"/>
        <c:noMultiLvlLbl val="0"/>
      </c:catAx>
      <c:valAx>
        <c:axId val="1323827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029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3DB-4ACD-8AB9-1651DF380920}"/>
            </c:ext>
          </c:extLst>
        </c:ser>
        <c:dLbls>
          <c:showLegendKey val="0"/>
          <c:showVal val="0"/>
          <c:showCatName val="0"/>
          <c:showSerName val="0"/>
          <c:showPercent val="0"/>
          <c:showBubbleSize val="0"/>
        </c:dLbls>
        <c:gapWidth val="150"/>
        <c:overlap val="100"/>
        <c:axId val="132378624"/>
        <c:axId val="132385024"/>
      </c:barChart>
      <c:catAx>
        <c:axId val="13237862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67"/>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385024"/>
        <c:crosses val="autoZero"/>
        <c:auto val="1"/>
        <c:lblAlgn val="ctr"/>
        <c:lblOffset val="100"/>
        <c:noMultiLvlLbl val="0"/>
      </c:catAx>
      <c:valAx>
        <c:axId val="1323850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3786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C6E-4B11-8D6F-F3DC223A5301}"/>
            </c:ext>
          </c:extLst>
        </c:ser>
        <c:dLbls>
          <c:showLegendKey val="0"/>
          <c:showVal val="0"/>
          <c:showCatName val="0"/>
          <c:showSerName val="0"/>
          <c:showPercent val="0"/>
          <c:showBubbleSize val="0"/>
        </c:dLbls>
        <c:gapWidth val="150"/>
        <c:overlap val="100"/>
        <c:axId val="132379136"/>
        <c:axId val="132386752"/>
      </c:barChart>
      <c:catAx>
        <c:axId val="132379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386752"/>
        <c:crosses val="autoZero"/>
        <c:auto val="1"/>
        <c:lblAlgn val="ctr"/>
        <c:lblOffset val="100"/>
        <c:noMultiLvlLbl val="0"/>
      </c:catAx>
      <c:valAx>
        <c:axId val="13238675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37913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'6-Edificio 2'!$D$12:$D$13</c:f>
              <c:strCache>
                <c:ptCount val="2"/>
                <c:pt idx="0">
                  <c:v>Importe             (¢)</c:v>
                </c:pt>
              </c:strCache>
            </c:strRef>
          </c:tx>
          <c:invertIfNegative val="0"/>
          <c:cat>
            <c:strRef>
              <c:f>'6-Edificio 2'!$A$14:$A$25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'6-Edificio 2'!$D$14:$D$25</c:f>
              <c:numCache>
                <c:formatCode>"₡"#,##0</c:formatCode>
                <c:ptCount val="12"/>
              </c:numCache>
            </c:numRef>
          </c:val>
          <c:extLst>
            <c:ext xmlns:c16="http://schemas.microsoft.com/office/drawing/2014/chart" uri="{C3380CC4-5D6E-409C-BE32-E72D297353CC}">
              <c16:uniqueId val="{00000000-6E01-45CD-9C1D-57DF0D569EB7}"/>
            </c:ext>
          </c:extLst>
        </c:ser>
        <c:dLbls>
          <c:showLegendKey val="0"/>
          <c:showVal val="0"/>
          <c:showCatName val="0"/>
          <c:showSerName val="0"/>
          <c:showPercent val="0"/>
          <c:showBubbleSize val="0"/>
        </c:dLbls>
        <c:gapWidth val="150"/>
        <c:overlap val="100"/>
        <c:axId val="116416512"/>
        <c:axId val="124750080"/>
      </c:barChart>
      <c:catAx>
        <c:axId val="1164165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34"/>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24750080"/>
        <c:crosses val="autoZero"/>
        <c:auto val="1"/>
        <c:lblAlgn val="ctr"/>
        <c:lblOffset val="100"/>
        <c:noMultiLvlLbl val="0"/>
      </c:catAx>
      <c:valAx>
        <c:axId val="1247500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164165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toneladas de dióxido de carbono equivalente (kgCO2e)</a:t>
            </a:r>
          </a:p>
        </c:rich>
      </c:tx>
      <c:overlay val="0"/>
    </c:title>
    <c:autoTitleDeleted val="0"/>
    <c:plotArea>
      <c:layout/>
      <c:barChart>
        <c:barDir val="col"/>
        <c:grouping val="stacked"/>
        <c:varyColors val="0"/>
        <c:ser>
          <c:idx val="0"/>
          <c:order val="0"/>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034-4FA1-9F10-5D65CE527BD6}"/>
            </c:ext>
          </c:extLst>
        </c:ser>
        <c:dLbls>
          <c:showLegendKey val="0"/>
          <c:showVal val="0"/>
          <c:showCatName val="0"/>
          <c:showSerName val="0"/>
          <c:showPercent val="0"/>
          <c:showBubbleSize val="0"/>
        </c:dLbls>
        <c:gapWidth val="150"/>
        <c:overlap val="100"/>
        <c:axId val="132380160"/>
        <c:axId val="132388480"/>
      </c:barChart>
      <c:catAx>
        <c:axId val="13238016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388480"/>
        <c:crosses val="autoZero"/>
        <c:auto val="1"/>
        <c:lblAlgn val="ctr"/>
        <c:lblOffset val="100"/>
        <c:noMultiLvlLbl val="0"/>
      </c:catAx>
      <c:valAx>
        <c:axId val="13238848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KgCO2e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238016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'10-edificio 6'!$B$12:$B$13</c:f>
              <c:strCache>
                <c:ptCount val="2"/>
                <c:pt idx="0">
                  <c:v>Energía     (kWh)</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6'!$B$14:$B$25</c:f>
              <c:numCache>
                <c:formatCode>General</c:formatCode>
                <c:ptCount val="12"/>
              </c:numCache>
            </c:numRef>
          </c:val>
          <c:extLst>
            <c:ext xmlns:c16="http://schemas.microsoft.com/office/drawing/2014/chart" uri="{C3380CC4-5D6E-409C-BE32-E72D297353CC}">
              <c16:uniqueId val="{00000000-1AF3-4663-8388-456F6476C8EC}"/>
            </c:ext>
          </c:extLst>
        </c:ser>
        <c:dLbls>
          <c:showLegendKey val="0"/>
          <c:showVal val="0"/>
          <c:showCatName val="0"/>
          <c:showSerName val="0"/>
          <c:showPercent val="0"/>
          <c:showBubbleSize val="0"/>
        </c:dLbls>
        <c:gapWidth val="150"/>
        <c:overlap val="100"/>
        <c:axId val="130634240"/>
        <c:axId val="132390208"/>
      </c:barChart>
      <c:catAx>
        <c:axId val="1306342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390208"/>
        <c:crosses val="autoZero"/>
        <c:auto val="1"/>
        <c:lblAlgn val="ctr"/>
        <c:lblOffset val="100"/>
        <c:noMultiLvlLbl val="0"/>
      </c:catAx>
      <c:valAx>
        <c:axId val="13239020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6342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'10-edificio 6'!$C$12:$C$13</c:f>
              <c:strCache>
                <c:ptCount val="2"/>
                <c:pt idx="0">
                  <c:v>Demanda máxima       (kW)</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6'!$C$14:$C$25</c:f>
              <c:numCache>
                <c:formatCode>General</c:formatCode>
                <c:ptCount val="12"/>
              </c:numCache>
            </c:numRef>
          </c:val>
          <c:extLst>
            <c:ext xmlns:c16="http://schemas.microsoft.com/office/drawing/2014/chart" uri="{C3380CC4-5D6E-409C-BE32-E72D297353CC}">
              <c16:uniqueId val="{00000000-3A64-465E-8769-C45AFE2CEEBB}"/>
            </c:ext>
          </c:extLst>
        </c:ser>
        <c:dLbls>
          <c:showLegendKey val="0"/>
          <c:showVal val="0"/>
          <c:showCatName val="0"/>
          <c:showSerName val="0"/>
          <c:showPercent val="0"/>
          <c:showBubbleSize val="0"/>
        </c:dLbls>
        <c:gapWidth val="150"/>
        <c:overlap val="100"/>
        <c:axId val="130635264"/>
        <c:axId val="132727936"/>
      </c:barChart>
      <c:catAx>
        <c:axId val="13063526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727936"/>
        <c:crosses val="autoZero"/>
        <c:auto val="1"/>
        <c:lblAlgn val="ctr"/>
        <c:lblOffset val="100"/>
        <c:noMultiLvlLbl val="0"/>
      </c:catAx>
      <c:valAx>
        <c:axId val="13272793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6352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'10-edificio 6'!$D$12:$D$13</c:f>
              <c:strCache>
                <c:ptCount val="2"/>
                <c:pt idx="0">
                  <c:v>Importe             (¢)</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6'!$D$14:$D$25</c:f>
              <c:numCache>
                <c:formatCode>"₡"#,##0</c:formatCode>
                <c:ptCount val="12"/>
              </c:numCache>
            </c:numRef>
          </c:val>
          <c:extLst>
            <c:ext xmlns:c16="http://schemas.microsoft.com/office/drawing/2014/chart" uri="{C3380CC4-5D6E-409C-BE32-E72D297353CC}">
              <c16:uniqueId val="{00000000-CD68-4B02-AB0F-5B98B198DA5D}"/>
            </c:ext>
          </c:extLst>
        </c:ser>
        <c:dLbls>
          <c:showLegendKey val="0"/>
          <c:showVal val="0"/>
          <c:showCatName val="0"/>
          <c:showSerName val="0"/>
          <c:showPercent val="0"/>
          <c:showBubbleSize val="0"/>
        </c:dLbls>
        <c:gapWidth val="150"/>
        <c:overlap val="100"/>
        <c:axId val="130635776"/>
        <c:axId val="132729664"/>
      </c:barChart>
      <c:catAx>
        <c:axId val="13063577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729664"/>
        <c:crosses val="autoZero"/>
        <c:auto val="1"/>
        <c:lblAlgn val="ctr"/>
        <c:lblOffset val="100"/>
        <c:noMultiLvlLbl val="0"/>
      </c:catAx>
      <c:valAx>
        <c:axId val="13272966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6357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Empleado (kWh/empleado)</a:t>
            </a:r>
          </a:p>
        </c:rich>
      </c:tx>
      <c:overlay val="0"/>
    </c:title>
    <c:autoTitleDeleted val="0"/>
    <c:plotArea>
      <c:layout/>
      <c:barChart>
        <c:barDir val="col"/>
        <c:grouping val="stacked"/>
        <c:varyColors val="0"/>
        <c:ser>
          <c:idx val="0"/>
          <c:order val="0"/>
          <c:tx>
            <c:strRef>
              <c:f>'10-edificio 6'!$G$13</c:f>
              <c:strCache>
                <c:ptCount val="1"/>
                <c:pt idx="0">
                  <c:v>Consumo de energía eléctrica por  empleado (kWh /Nº empleados)</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6'!$G$14:$G$25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334-4C70-95A7-AB61EC8A3BF5}"/>
            </c:ext>
          </c:extLst>
        </c:ser>
        <c:dLbls>
          <c:showLegendKey val="0"/>
          <c:showVal val="0"/>
          <c:showCatName val="0"/>
          <c:showSerName val="0"/>
          <c:showPercent val="0"/>
          <c:showBubbleSize val="0"/>
        </c:dLbls>
        <c:gapWidth val="150"/>
        <c:overlap val="100"/>
        <c:axId val="130636288"/>
        <c:axId val="132731392"/>
      </c:barChart>
      <c:catAx>
        <c:axId val="13063628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8038729128845725"/>
              <c:y val="0.93446122123485442"/>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731392"/>
        <c:crosses val="autoZero"/>
        <c:auto val="1"/>
        <c:lblAlgn val="ctr"/>
        <c:lblOffset val="100"/>
        <c:noMultiLvlLbl val="0"/>
      </c:catAx>
      <c:valAx>
        <c:axId val="132731392"/>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kWh/empleado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636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77" l="0.70000000000000062" r="0.70000000000000062" t="0.75000000000000477"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de Consumo Eléctrico por Área Física(kWh/m2)</a:t>
            </a:r>
          </a:p>
        </c:rich>
      </c:tx>
      <c:overlay val="0"/>
    </c:title>
    <c:autoTitleDeleted val="0"/>
    <c:plotArea>
      <c:layout/>
      <c:barChart>
        <c:barDir val="col"/>
        <c:grouping val="stacked"/>
        <c:varyColors val="0"/>
        <c:ser>
          <c:idx val="0"/>
          <c:order val="0"/>
          <c:tx>
            <c:strRef>
              <c:f>'10-edificio 6'!$H$13</c:f>
              <c:strCache>
                <c:ptCount val="1"/>
                <c:pt idx="0">
                  <c:v>Consumo de energía eléctrica por área física        (kWh/ m2)</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6'!$H$14:$H$25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639-4957-A456-28335CA61116}"/>
            </c:ext>
          </c:extLst>
        </c:ser>
        <c:dLbls>
          <c:showLegendKey val="0"/>
          <c:showVal val="0"/>
          <c:showCatName val="0"/>
          <c:showSerName val="0"/>
          <c:showPercent val="0"/>
          <c:showBubbleSize val="0"/>
        </c:dLbls>
        <c:gapWidth val="150"/>
        <c:overlap val="100"/>
        <c:axId val="130637312"/>
        <c:axId val="132733120"/>
      </c:barChart>
      <c:catAx>
        <c:axId val="130637312"/>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2339588918677395"/>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2733120"/>
        <c:crosses val="autoZero"/>
        <c:auto val="1"/>
        <c:lblAlgn val="ctr"/>
        <c:lblOffset val="100"/>
        <c:noMultiLvlLbl val="0"/>
      </c:catAx>
      <c:valAx>
        <c:axId val="13273312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kWh/m2</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06373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 l="0.70000000000000062" r="0.70000000000000062" t="0.750000000000005"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Indicador </a:t>
            </a:r>
            <a:r>
              <a:rPr lang="es-ES" sz="1200" b="1" i="0" u="none" strike="noStrike" baseline="0"/>
              <a:t>de toneladas de dióxido de carbono equivalente (tCO2e)</a:t>
            </a:r>
            <a:endParaRPr lang="es-ES" sz="1200" b="1" i="0" u="none" strike="noStrike" baseline="0">
              <a:solidFill>
                <a:srgbClr val="000000"/>
              </a:solidFill>
              <a:latin typeface="Calibri"/>
            </a:endParaRPr>
          </a:p>
        </c:rich>
      </c:tx>
      <c:overlay val="0"/>
    </c:title>
    <c:autoTitleDeleted val="0"/>
    <c:plotArea>
      <c:layout/>
      <c:barChart>
        <c:barDir val="col"/>
        <c:grouping val="stacked"/>
        <c:varyColors val="0"/>
        <c:ser>
          <c:idx val="0"/>
          <c:order val="0"/>
          <c:tx>
            <c:strRef>
              <c:f>'10-edificio 6'!$I$13</c:f>
              <c:strCache>
                <c:ptCount val="1"/>
                <c:pt idx="0">
                  <c:v>Kilogramos de dióxido de carbono equivalente          
(kg CO2e)</c:v>
                </c:pt>
              </c:strCache>
            </c:strRef>
          </c:tx>
          <c:invertIfNegative val="0"/>
          <c:cat>
            <c:strRef>
              <c:f>'10-edificio 6'!$A$14:$A$25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'10-edificio 6'!$I$14:$I$25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047-4DCB-A94A-83D8E150234B}"/>
            </c:ext>
          </c:extLst>
        </c:ser>
        <c:dLbls>
          <c:showLegendKey val="0"/>
          <c:showVal val="0"/>
          <c:showCatName val="0"/>
          <c:showSerName val="0"/>
          <c:showPercent val="0"/>
          <c:showBubbleSize val="0"/>
        </c:dLbls>
        <c:gapWidth val="150"/>
        <c:overlap val="100"/>
        <c:axId val="133115904"/>
        <c:axId val="133079040"/>
      </c:barChart>
      <c:catAx>
        <c:axId val="133115904"/>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47804993680019175"/>
              <c:y val="0.9198212689901698"/>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079040"/>
        <c:crosses val="autoZero"/>
        <c:auto val="1"/>
        <c:lblAlgn val="ctr"/>
        <c:lblOffset val="100"/>
        <c:noMultiLvlLbl val="0"/>
      </c:catAx>
      <c:valAx>
        <c:axId val="133079040"/>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tCO2e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115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522" l="0.70000000000000062" r="0.70000000000000062" t="0.75000000000000522"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Energía Eléctrica del Edificio (kWh)</a:t>
            </a:r>
          </a:p>
        </c:rich>
      </c:tx>
      <c:overlay val="0"/>
    </c:title>
    <c:autoTitleDeleted val="0"/>
    <c:plotArea>
      <c:layout/>
      <c:barChart>
        <c:barDir val="col"/>
        <c:grouping val="stacked"/>
        <c:varyColors val="0"/>
        <c:ser>
          <c:idx val="0"/>
          <c:order val="0"/>
          <c:tx>
            <c:strRef>
              <c:f>'9-Edificio 5'!$B$12:$B$13</c:f>
              <c:strCache>
                <c:ptCount val="2"/>
                <c:pt idx="0">
                  <c:v>Energía     (kWh)</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5'!$B$14:$B$25</c:f>
              <c:numCache>
                <c:formatCode>General</c:formatCode>
                <c:ptCount val="12"/>
              </c:numCache>
            </c:numRef>
          </c:val>
          <c:extLst>
            <c:ext xmlns:c16="http://schemas.microsoft.com/office/drawing/2014/chart" uri="{C3380CC4-5D6E-409C-BE32-E72D297353CC}">
              <c16:uniqueId val="{00000000-17DC-497C-8601-FA70553B08EA}"/>
            </c:ext>
          </c:extLst>
        </c:ser>
        <c:dLbls>
          <c:showLegendKey val="0"/>
          <c:showVal val="0"/>
          <c:showCatName val="0"/>
          <c:showSerName val="0"/>
          <c:showPercent val="0"/>
          <c:showBubbleSize val="0"/>
        </c:dLbls>
        <c:gapWidth val="150"/>
        <c:overlap val="100"/>
        <c:axId val="133116416"/>
        <c:axId val="133080768"/>
      </c:barChart>
      <c:catAx>
        <c:axId val="13311641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080768"/>
        <c:crosses val="autoZero"/>
        <c:auto val="1"/>
        <c:lblAlgn val="ctr"/>
        <c:lblOffset val="100"/>
        <c:noMultiLvlLbl val="0"/>
      </c:catAx>
      <c:valAx>
        <c:axId val="133080768"/>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KWh</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1164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11" l="0.70000000000000062" r="0.70000000000000062" t="0.75000000000000411"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Consumo de Demanda Máxima del Edificio(kW)</a:t>
            </a:r>
          </a:p>
        </c:rich>
      </c:tx>
      <c:overlay val="0"/>
    </c:title>
    <c:autoTitleDeleted val="0"/>
    <c:plotArea>
      <c:layout>
        <c:manualLayout>
          <c:layoutTarget val="inner"/>
          <c:xMode val="edge"/>
          <c:yMode val="edge"/>
          <c:x val="0.10997051702728412"/>
          <c:y val="0.16328334271723899"/>
          <c:w val="0.87417111223648336"/>
          <c:h val="0.58586111510243677"/>
        </c:manualLayout>
      </c:layout>
      <c:barChart>
        <c:barDir val="col"/>
        <c:grouping val="stacked"/>
        <c:varyColors val="0"/>
        <c:ser>
          <c:idx val="0"/>
          <c:order val="0"/>
          <c:tx>
            <c:strRef>
              <c:f>'9-Edificio 5'!$C$12:$C$13</c:f>
              <c:strCache>
                <c:ptCount val="2"/>
                <c:pt idx="0">
                  <c:v>Demanda máxima       (kW)</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5'!$C$14:$C$25</c:f>
              <c:numCache>
                <c:formatCode>General</c:formatCode>
                <c:ptCount val="12"/>
              </c:numCache>
            </c:numRef>
          </c:val>
          <c:extLst>
            <c:ext xmlns:c16="http://schemas.microsoft.com/office/drawing/2014/chart" uri="{C3380CC4-5D6E-409C-BE32-E72D297353CC}">
              <c16:uniqueId val="{00000000-0450-4321-B246-26CA6A03DE60}"/>
            </c:ext>
          </c:extLst>
        </c:ser>
        <c:dLbls>
          <c:showLegendKey val="0"/>
          <c:showVal val="0"/>
          <c:showCatName val="0"/>
          <c:showSerName val="0"/>
          <c:showPercent val="0"/>
          <c:showBubbleSize val="0"/>
        </c:dLbls>
        <c:gapWidth val="150"/>
        <c:overlap val="100"/>
        <c:axId val="133116928"/>
        <c:axId val="133082496"/>
      </c:barChart>
      <c:catAx>
        <c:axId val="13311692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082496"/>
        <c:crosses val="autoZero"/>
        <c:auto val="1"/>
        <c:lblAlgn val="ctr"/>
        <c:lblOffset val="100"/>
        <c:noMultiLvlLbl val="0"/>
      </c:catAx>
      <c:valAx>
        <c:axId val="13308249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KW</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1169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33" l="0.70000000000000062" r="0.70000000000000062" t="0.75000000000000433"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200" b="1" i="0" u="none" strike="noStrike" baseline="0">
                <a:solidFill>
                  <a:srgbClr val="000000"/>
                </a:solidFill>
                <a:latin typeface="Calibri"/>
              </a:rPr>
              <a:t>Importe por Edificio(¢)</a:t>
            </a:r>
          </a:p>
        </c:rich>
      </c:tx>
      <c:overlay val="0"/>
    </c:title>
    <c:autoTitleDeleted val="0"/>
    <c:plotArea>
      <c:layout/>
      <c:barChart>
        <c:barDir val="col"/>
        <c:grouping val="stacked"/>
        <c:varyColors val="0"/>
        <c:ser>
          <c:idx val="0"/>
          <c:order val="0"/>
          <c:tx>
            <c:strRef>
              <c:f>'9-Edificio 5'!$D$12:$D$13</c:f>
              <c:strCache>
                <c:ptCount val="2"/>
                <c:pt idx="0">
                  <c:v>Importe             (¢)</c:v>
                </c:pt>
              </c:strCache>
            </c:strRef>
          </c:tx>
          <c:invertIfNegative val="0"/>
          <c:cat>
            <c:strRef>
              <c:f>'9-Edificio 5'!$A$14:$A$25</c:f>
              <c:strCache>
                <c:ptCount val="12"/>
                <c:pt idx="0">
                  <c:v>Enero </c:v>
                </c:pt>
                <c:pt idx="1">
                  <c:v>Febrero</c:v>
                </c:pt>
                <c:pt idx="2">
                  <c:v>Marzo</c:v>
                </c:pt>
                <c:pt idx="3">
                  <c:v>Abril</c:v>
                </c:pt>
                <c:pt idx="4">
                  <c:v>Mayo</c:v>
                </c:pt>
                <c:pt idx="5">
                  <c:v>Junio</c:v>
                </c:pt>
                <c:pt idx="6">
                  <c:v>Julio</c:v>
                </c:pt>
                <c:pt idx="7">
                  <c:v>Agosto </c:v>
                </c:pt>
                <c:pt idx="8">
                  <c:v>Septiembre</c:v>
                </c:pt>
                <c:pt idx="9">
                  <c:v>Octubre</c:v>
                </c:pt>
                <c:pt idx="10">
                  <c:v>Noviembre</c:v>
                </c:pt>
                <c:pt idx="11">
                  <c:v>Diciembre</c:v>
                </c:pt>
              </c:strCache>
            </c:strRef>
          </c:cat>
          <c:val>
            <c:numRef>
              <c:f>'9-Edificio 5'!$D$14:$D$25</c:f>
              <c:numCache>
                <c:formatCode>"₡"#,##0</c:formatCode>
                <c:ptCount val="12"/>
              </c:numCache>
            </c:numRef>
          </c:val>
          <c:extLst>
            <c:ext xmlns:c16="http://schemas.microsoft.com/office/drawing/2014/chart" uri="{C3380CC4-5D6E-409C-BE32-E72D297353CC}">
              <c16:uniqueId val="{00000000-A0DF-450C-87B7-039D32331216}"/>
            </c:ext>
          </c:extLst>
        </c:ser>
        <c:dLbls>
          <c:showLegendKey val="0"/>
          <c:showVal val="0"/>
          <c:showCatName val="0"/>
          <c:showSerName val="0"/>
          <c:showPercent val="0"/>
          <c:showBubbleSize val="0"/>
        </c:dLbls>
        <c:gapWidth val="150"/>
        <c:overlap val="100"/>
        <c:axId val="133117440"/>
        <c:axId val="133084224"/>
      </c:barChart>
      <c:catAx>
        <c:axId val="1331174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s-ES"/>
                  <a:t>Mes</a:t>
                </a:r>
              </a:p>
            </c:rich>
          </c:tx>
          <c:layout>
            <c:manualLayout>
              <c:xMode val="edge"/>
              <c:yMode val="edge"/>
              <c:x val="0.52170614416717687"/>
              <c:y val="0.9240070921985899"/>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s-CR"/>
          </a:p>
        </c:txPr>
        <c:crossAx val="133084224"/>
        <c:crosses val="autoZero"/>
        <c:auto val="1"/>
        <c:lblAlgn val="ctr"/>
        <c:lblOffset val="100"/>
        <c:noMultiLvlLbl val="0"/>
      </c:catAx>
      <c:valAx>
        <c:axId val="133084224"/>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s-ES"/>
                  <a:t>Colones</a:t>
                </a:r>
              </a:p>
            </c:rich>
          </c:tx>
          <c:overlay val="0"/>
        </c:title>
        <c:numFmt formatCode="&quot;₡&quot;#,##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13311744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455" l="0.70000000000000062" r="0.70000000000000062" t="0.750000000000004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134.xml"/><Relationship Id="rId13" Type="http://schemas.openxmlformats.org/officeDocument/2006/relationships/chart" Target="../charts/chart139.xml"/><Relationship Id="rId18" Type="http://schemas.openxmlformats.org/officeDocument/2006/relationships/chart" Target="../charts/chart144.xml"/><Relationship Id="rId26" Type="http://schemas.openxmlformats.org/officeDocument/2006/relationships/chart" Target="../charts/chart152.xml"/><Relationship Id="rId39" Type="http://schemas.openxmlformats.org/officeDocument/2006/relationships/chart" Target="../charts/chart165.xml"/><Relationship Id="rId3" Type="http://schemas.openxmlformats.org/officeDocument/2006/relationships/chart" Target="../charts/chart129.xml"/><Relationship Id="rId21" Type="http://schemas.openxmlformats.org/officeDocument/2006/relationships/chart" Target="../charts/chart147.xml"/><Relationship Id="rId34" Type="http://schemas.openxmlformats.org/officeDocument/2006/relationships/chart" Target="../charts/chart160.xml"/><Relationship Id="rId42" Type="http://schemas.openxmlformats.org/officeDocument/2006/relationships/chart" Target="../charts/chart168.xml"/><Relationship Id="rId7" Type="http://schemas.openxmlformats.org/officeDocument/2006/relationships/chart" Target="../charts/chart133.xml"/><Relationship Id="rId12" Type="http://schemas.openxmlformats.org/officeDocument/2006/relationships/chart" Target="../charts/chart138.xml"/><Relationship Id="rId17" Type="http://schemas.openxmlformats.org/officeDocument/2006/relationships/chart" Target="../charts/chart143.xml"/><Relationship Id="rId25" Type="http://schemas.openxmlformats.org/officeDocument/2006/relationships/chart" Target="../charts/chart151.xml"/><Relationship Id="rId33" Type="http://schemas.openxmlformats.org/officeDocument/2006/relationships/chart" Target="../charts/chart159.xml"/><Relationship Id="rId38" Type="http://schemas.openxmlformats.org/officeDocument/2006/relationships/chart" Target="../charts/chart164.xml"/><Relationship Id="rId2" Type="http://schemas.openxmlformats.org/officeDocument/2006/relationships/chart" Target="../charts/chart128.xml"/><Relationship Id="rId16" Type="http://schemas.openxmlformats.org/officeDocument/2006/relationships/chart" Target="../charts/chart142.xml"/><Relationship Id="rId20" Type="http://schemas.openxmlformats.org/officeDocument/2006/relationships/chart" Target="../charts/chart146.xml"/><Relationship Id="rId29" Type="http://schemas.openxmlformats.org/officeDocument/2006/relationships/chart" Target="../charts/chart155.xml"/><Relationship Id="rId41" Type="http://schemas.openxmlformats.org/officeDocument/2006/relationships/chart" Target="../charts/chart167.xml"/><Relationship Id="rId1" Type="http://schemas.openxmlformats.org/officeDocument/2006/relationships/chart" Target="../charts/chart127.xml"/><Relationship Id="rId6" Type="http://schemas.openxmlformats.org/officeDocument/2006/relationships/chart" Target="../charts/chart132.xml"/><Relationship Id="rId11" Type="http://schemas.openxmlformats.org/officeDocument/2006/relationships/chart" Target="../charts/chart137.xml"/><Relationship Id="rId24" Type="http://schemas.openxmlformats.org/officeDocument/2006/relationships/chart" Target="../charts/chart150.xml"/><Relationship Id="rId32" Type="http://schemas.openxmlformats.org/officeDocument/2006/relationships/chart" Target="../charts/chart158.xml"/><Relationship Id="rId37" Type="http://schemas.openxmlformats.org/officeDocument/2006/relationships/chart" Target="../charts/chart163.xml"/><Relationship Id="rId40" Type="http://schemas.openxmlformats.org/officeDocument/2006/relationships/chart" Target="../charts/chart166.xml"/><Relationship Id="rId5" Type="http://schemas.openxmlformats.org/officeDocument/2006/relationships/chart" Target="../charts/chart131.xml"/><Relationship Id="rId15" Type="http://schemas.openxmlformats.org/officeDocument/2006/relationships/chart" Target="../charts/chart141.xml"/><Relationship Id="rId23" Type="http://schemas.openxmlformats.org/officeDocument/2006/relationships/chart" Target="../charts/chart149.xml"/><Relationship Id="rId28" Type="http://schemas.openxmlformats.org/officeDocument/2006/relationships/chart" Target="../charts/chart154.xml"/><Relationship Id="rId36" Type="http://schemas.openxmlformats.org/officeDocument/2006/relationships/chart" Target="../charts/chart162.xml"/><Relationship Id="rId10" Type="http://schemas.openxmlformats.org/officeDocument/2006/relationships/chart" Target="../charts/chart136.xml"/><Relationship Id="rId19" Type="http://schemas.openxmlformats.org/officeDocument/2006/relationships/chart" Target="../charts/chart145.xml"/><Relationship Id="rId31" Type="http://schemas.openxmlformats.org/officeDocument/2006/relationships/chart" Target="../charts/chart157.xml"/><Relationship Id="rId4" Type="http://schemas.openxmlformats.org/officeDocument/2006/relationships/chart" Target="../charts/chart130.xml"/><Relationship Id="rId9" Type="http://schemas.openxmlformats.org/officeDocument/2006/relationships/chart" Target="../charts/chart135.xml"/><Relationship Id="rId14" Type="http://schemas.openxmlformats.org/officeDocument/2006/relationships/chart" Target="../charts/chart140.xml"/><Relationship Id="rId22" Type="http://schemas.openxmlformats.org/officeDocument/2006/relationships/chart" Target="../charts/chart148.xml"/><Relationship Id="rId27" Type="http://schemas.openxmlformats.org/officeDocument/2006/relationships/chart" Target="../charts/chart153.xml"/><Relationship Id="rId30" Type="http://schemas.openxmlformats.org/officeDocument/2006/relationships/chart" Target="../charts/chart156.xml"/><Relationship Id="rId35" Type="http://schemas.openxmlformats.org/officeDocument/2006/relationships/chart" Target="../charts/chart161.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176.xml"/><Relationship Id="rId13" Type="http://schemas.openxmlformats.org/officeDocument/2006/relationships/chart" Target="../charts/chart181.xml"/><Relationship Id="rId18" Type="http://schemas.openxmlformats.org/officeDocument/2006/relationships/chart" Target="../charts/chart186.xml"/><Relationship Id="rId26" Type="http://schemas.openxmlformats.org/officeDocument/2006/relationships/chart" Target="../charts/chart194.xml"/><Relationship Id="rId39" Type="http://schemas.openxmlformats.org/officeDocument/2006/relationships/chart" Target="../charts/chart207.xml"/><Relationship Id="rId3" Type="http://schemas.openxmlformats.org/officeDocument/2006/relationships/chart" Target="../charts/chart171.xml"/><Relationship Id="rId21" Type="http://schemas.openxmlformats.org/officeDocument/2006/relationships/chart" Target="../charts/chart189.xml"/><Relationship Id="rId34" Type="http://schemas.openxmlformats.org/officeDocument/2006/relationships/chart" Target="../charts/chart202.xml"/><Relationship Id="rId42" Type="http://schemas.openxmlformats.org/officeDocument/2006/relationships/chart" Target="../charts/chart210.xml"/><Relationship Id="rId47" Type="http://schemas.openxmlformats.org/officeDocument/2006/relationships/chart" Target="../charts/chart215.xml"/><Relationship Id="rId7" Type="http://schemas.openxmlformats.org/officeDocument/2006/relationships/chart" Target="../charts/chart175.xml"/><Relationship Id="rId12" Type="http://schemas.openxmlformats.org/officeDocument/2006/relationships/chart" Target="../charts/chart180.xml"/><Relationship Id="rId17" Type="http://schemas.openxmlformats.org/officeDocument/2006/relationships/chart" Target="../charts/chart185.xml"/><Relationship Id="rId25" Type="http://schemas.openxmlformats.org/officeDocument/2006/relationships/chart" Target="../charts/chart193.xml"/><Relationship Id="rId33" Type="http://schemas.openxmlformats.org/officeDocument/2006/relationships/chart" Target="../charts/chart201.xml"/><Relationship Id="rId38" Type="http://schemas.openxmlformats.org/officeDocument/2006/relationships/chart" Target="../charts/chart206.xml"/><Relationship Id="rId46" Type="http://schemas.openxmlformats.org/officeDocument/2006/relationships/chart" Target="../charts/chart214.xml"/><Relationship Id="rId2" Type="http://schemas.openxmlformats.org/officeDocument/2006/relationships/chart" Target="../charts/chart170.xml"/><Relationship Id="rId16" Type="http://schemas.openxmlformats.org/officeDocument/2006/relationships/chart" Target="../charts/chart184.xml"/><Relationship Id="rId20" Type="http://schemas.openxmlformats.org/officeDocument/2006/relationships/chart" Target="../charts/chart188.xml"/><Relationship Id="rId29" Type="http://schemas.openxmlformats.org/officeDocument/2006/relationships/chart" Target="../charts/chart197.xml"/><Relationship Id="rId41" Type="http://schemas.openxmlformats.org/officeDocument/2006/relationships/chart" Target="../charts/chart209.xml"/><Relationship Id="rId1" Type="http://schemas.openxmlformats.org/officeDocument/2006/relationships/chart" Target="../charts/chart169.xml"/><Relationship Id="rId6" Type="http://schemas.openxmlformats.org/officeDocument/2006/relationships/chart" Target="../charts/chart174.xml"/><Relationship Id="rId11" Type="http://schemas.openxmlformats.org/officeDocument/2006/relationships/chart" Target="../charts/chart179.xml"/><Relationship Id="rId24" Type="http://schemas.openxmlformats.org/officeDocument/2006/relationships/chart" Target="../charts/chart192.xml"/><Relationship Id="rId32" Type="http://schemas.openxmlformats.org/officeDocument/2006/relationships/chart" Target="../charts/chart200.xml"/><Relationship Id="rId37" Type="http://schemas.openxmlformats.org/officeDocument/2006/relationships/chart" Target="../charts/chart205.xml"/><Relationship Id="rId40" Type="http://schemas.openxmlformats.org/officeDocument/2006/relationships/chart" Target="../charts/chart208.xml"/><Relationship Id="rId45" Type="http://schemas.openxmlformats.org/officeDocument/2006/relationships/chart" Target="../charts/chart213.xml"/><Relationship Id="rId5" Type="http://schemas.openxmlformats.org/officeDocument/2006/relationships/chart" Target="../charts/chart173.xml"/><Relationship Id="rId15" Type="http://schemas.openxmlformats.org/officeDocument/2006/relationships/chart" Target="../charts/chart183.xml"/><Relationship Id="rId23" Type="http://schemas.openxmlformats.org/officeDocument/2006/relationships/chart" Target="../charts/chart191.xml"/><Relationship Id="rId28" Type="http://schemas.openxmlformats.org/officeDocument/2006/relationships/chart" Target="../charts/chart196.xml"/><Relationship Id="rId36" Type="http://schemas.openxmlformats.org/officeDocument/2006/relationships/chart" Target="../charts/chart204.xml"/><Relationship Id="rId10" Type="http://schemas.openxmlformats.org/officeDocument/2006/relationships/chart" Target="../charts/chart178.xml"/><Relationship Id="rId19" Type="http://schemas.openxmlformats.org/officeDocument/2006/relationships/chart" Target="../charts/chart187.xml"/><Relationship Id="rId31" Type="http://schemas.openxmlformats.org/officeDocument/2006/relationships/chart" Target="../charts/chart199.xml"/><Relationship Id="rId44" Type="http://schemas.openxmlformats.org/officeDocument/2006/relationships/chart" Target="../charts/chart212.xml"/><Relationship Id="rId4" Type="http://schemas.openxmlformats.org/officeDocument/2006/relationships/chart" Target="../charts/chart172.xml"/><Relationship Id="rId9" Type="http://schemas.openxmlformats.org/officeDocument/2006/relationships/chart" Target="../charts/chart177.xml"/><Relationship Id="rId14" Type="http://schemas.openxmlformats.org/officeDocument/2006/relationships/chart" Target="../charts/chart182.xml"/><Relationship Id="rId22" Type="http://schemas.openxmlformats.org/officeDocument/2006/relationships/chart" Target="../charts/chart190.xml"/><Relationship Id="rId27" Type="http://schemas.openxmlformats.org/officeDocument/2006/relationships/chart" Target="../charts/chart195.xml"/><Relationship Id="rId30" Type="http://schemas.openxmlformats.org/officeDocument/2006/relationships/chart" Target="../charts/chart198.xml"/><Relationship Id="rId35" Type="http://schemas.openxmlformats.org/officeDocument/2006/relationships/chart" Target="../charts/chart203.xml"/><Relationship Id="rId43" Type="http://schemas.openxmlformats.org/officeDocument/2006/relationships/chart" Target="../charts/chart211.xml"/><Relationship Id="rId48" Type="http://schemas.openxmlformats.org/officeDocument/2006/relationships/chart" Target="../charts/chart216.xml"/></Relationships>
</file>

<file path=xl/drawings/_rels/drawing12.xml.rels><?xml version="1.0" encoding="UTF-8" standalone="yes"?>
<Relationships xmlns="http://schemas.openxmlformats.org/package/2006/relationships"><Relationship Id="rId13" Type="http://schemas.openxmlformats.org/officeDocument/2006/relationships/chart" Target="../charts/chart229.xml"/><Relationship Id="rId18" Type="http://schemas.openxmlformats.org/officeDocument/2006/relationships/chart" Target="../charts/chart234.xml"/><Relationship Id="rId26" Type="http://schemas.openxmlformats.org/officeDocument/2006/relationships/chart" Target="../charts/chart242.xml"/><Relationship Id="rId39" Type="http://schemas.openxmlformats.org/officeDocument/2006/relationships/chart" Target="../charts/chart255.xml"/><Relationship Id="rId3" Type="http://schemas.openxmlformats.org/officeDocument/2006/relationships/chart" Target="../charts/chart219.xml"/><Relationship Id="rId21" Type="http://schemas.openxmlformats.org/officeDocument/2006/relationships/chart" Target="../charts/chart237.xml"/><Relationship Id="rId34" Type="http://schemas.openxmlformats.org/officeDocument/2006/relationships/chart" Target="../charts/chart250.xml"/><Relationship Id="rId42" Type="http://schemas.openxmlformats.org/officeDocument/2006/relationships/chart" Target="../charts/chart258.xml"/><Relationship Id="rId47" Type="http://schemas.openxmlformats.org/officeDocument/2006/relationships/chart" Target="../charts/chart263.xml"/><Relationship Id="rId50" Type="http://schemas.openxmlformats.org/officeDocument/2006/relationships/chart" Target="../charts/chart266.xml"/><Relationship Id="rId7" Type="http://schemas.openxmlformats.org/officeDocument/2006/relationships/chart" Target="../charts/chart223.xml"/><Relationship Id="rId12" Type="http://schemas.openxmlformats.org/officeDocument/2006/relationships/chart" Target="../charts/chart228.xml"/><Relationship Id="rId17" Type="http://schemas.openxmlformats.org/officeDocument/2006/relationships/chart" Target="../charts/chart233.xml"/><Relationship Id="rId25" Type="http://schemas.openxmlformats.org/officeDocument/2006/relationships/chart" Target="../charts/chart241.xml"/><Relationship Id="rId33" Type="http://schemas.openxmlformats.org/officeDocument/2006/relationships/chart" Target="../charts/chart249.xml"/><Relationship Id="rId38" Type="http://schemas.openxmlformats.org/officeDocument/2006/relationships/chart" Target="../charts/chart254.xml"/><Relationship Id="rId46" Type="http://schemas.openxmlformats.org/officeDocument/2006/relationships/chart" Target="../charts/chart262.xml"/><Relationship Id="rId2" Type="http://schemas.openxmlformats.org/officeDocument/2006/relationships/chart" Target="../charts/chart218.xml"/><Relationship Id="rId16" Type="http://schemas.openxmlformats.org/officeDocument/2006/relationships/chart" Target="../charts/chart232.xml"/><Relationship Id="rId20" Type="http://schemas.openxmlformats.org/officeDocument/2006/relationships/chart" Target="../charts/chart236.xml"/><Relationship Id="rId29" Type="http://schemas.openxmlformats.org/officeDocument/2006/relationships/chart" Target="../charts/chart245.xml"/><Relationship Id="rId41" Type="http://schemas.openxmlformats.org/officeDocument/2006/relationships/chart" Target="../charts/chart257.xml"/><Relationship Id="rId54" Type="http://schemas.openxmlformats.org/officeDocument/2006/relationships/chart" Target="../charts/chart270.xml"/><Relationship Id="rId1" Type="http://schemas.openxmlformats.org/officeDocument/2006/relationships/chart" Target="../charts/chart217.xml"/><Relationship Id="rId6" Type="http://schemas.openxmlformats.org/officeDocument/2006/relationships/chart" Target="../charts/chart222.xml"/><Relationship Id="rId11" Type="http://schemas.openxmlformats.org/officeDocument/2006/relationships/chart" Target="../charts/chart227.xml"/><Relationship Id="rId24" Type="http://schemas.openxmlformats.org/officeDocument/2006/relationships/chart" Target="../charts/chart240.xml"/><Relationship Id="rId32" Type="http://schemas.openxmlformats.org/officeDocument/2006/relationships/chart" Target="../charts/chart248.xml"/><Relationship Id="rId37" Type="http://schemas.openxmlformats.org/officeDocument/2006/relationships/chart" Target="../charts/chart253.xml"/><Relationship Id="rId40" Type="http://schemas.openxmlformats.org/officeDocument/2006/relationships/chart" Target="../charts/chart256.xml"/><Relationship Id="rId45" Type="http://schemas.openxmlformats.org/officeDocument/2006/relationships/chart" Target="../charts/chart261.xml"/><Relationship Id="rId53" Type="http://schemas.openxmlformats.org/officeDocument/2006/relationships/chart" Target="../charts/chart269.xml"/><Relationship Id="rId5" Type="http://schemas.openxmlformats.org/officeDocument/2006/relationships/chart" Target="../charts/chart221.xml"/><Relationship Id="rId15" Type="http://schemas.openxmlformats.org/officeDocument/2006/relationships/chart" Target="../charts/chart231.xml"/><Relationship Id="rId23" Type="http://schemas.openxmlformats.org/officeDocument/2006/relationships/chart" Target="../charts/chart239.xml"/><Relationship Id="rId28" Type="http://schemas.openxmlformats.org/officeDocument/2006/relationships/chart" Target="../charts/chart244.xml"/><Relationship Id="rId36" Type="http://schemas.openxmlformats.org/officeDocument/2006/relationships/chart" Target="../charts/chart252.xml"/><Relationship Id="rId49" Type="http://schemas.openxmlformats.org/officeDocument/2006/relationships/chart" Target="../charts/chart265.xml"/><Relationship Id="rId10" Type="http://schemas.openxmlformats.org/officeDocument/2006/relationships/chart" Target="../charts/chart226.xml"/><Relationship Id="rId19" Type="http://schemas.openxmlformats.org/officeDocument/2006/relationships/chart" Target="../charts/chart235.xml"/><Relationship Id="rId31" Type="http://schemas.openxmlformats.org/officeDocument/2006/relationships/chart" Target="../charts/chart247.xml"/><Relationship Id="rId44" Type="http://schemas.openxmlformats.org/officeDocument/2006/relationships/chart" Target="../charts/chart260.xml"/><Relationship Id="rId52" Type="http://schemas.openxmlformats.org/officeDocument/2006/relationships/chart" Target="../charts/chart268.xml"/><Relationship Id="rId4" Type="http://schemas.openxmlformats.org/officeDocument/2006/relationships/chart" Target="../charts/chart220.xml"/><Relationship Id="rId9" Type="http://schemas.openxmlformats.org/officeDocument/2006/relationships/chart" Target="../charts/chart225.xml"/><Relationship Id="rId14" Type="http://schemas.openxmlformats.org/officeDocument/2006/relationships/chart" Target="../charts/chart230.xml"/><Relationship Id="rId22" Type="http://schemas.openxmlformats.org/officeDocument/2006/relationships/chart" Target="../charts/chart238.xml"/><Relationship Id="rId27" Type="http://schemas.openxmlformats.org/officeDocument/2006/relationships/chart" Target="../charts/chart243.xml"/><Relationship Id="rId30" Type="http://schemas.openxmlformats.org/officeDocument/2006/relationships/chart" Target="../charts/chart246.xml"/><Relationship Id="rId35" Type="http://schemas.openxmlformats.org/officeDocument/2006/relationships/chart" Target="../charts/chart251.xml"/><Relationship Id="rId43" Type="http://schemas.openxmlformats.org/officeDocument/2006/relationships/chart" Target="../charts/chart259.xml"/><Relationship Id="rId48" Type="http://schemas.openxmlformats.org/officeDocument/2006/relationships/chart" Target="../charts/chart264.xml"/><Relationship Id="rId8" Type="http://schemas.openxmlformats.org/officeDocument/2006/relationships/chart" Target="../charts/chart224.xml"/><Relationship Id="rId51" Type="http://schemas.openxmlformats.org/officeDocument/2006/relationships/chart" Target="../charts/chart267.xml"/></Relationships>
</file>

<file path=xl/drawings/_rels/drawing13.xml.rels><?xml version="1.0" encoding="UTF-8" standalone="yes"?>
<Relationships xmlns="http://schemas.openxmlformats.org/package/2006/relationships"><Relationship Id="rId13" Type="http://schemas.openxmlformats.org/officeDocument/2006/relationships/chart" Target="../charts/chart283.xml"/><Relationship Id="rId18" Type="http://schemas.openxmlformats.org/officeDocument/2006/relationships/chart" Target="../charts/chart288.xml"/><Relationship Id="rId26" Type="http://schemas.openxmlformats.org/officeDocument/2006/relationships/chart" Target="../charts/chart296.xml"/><Relationship Id="rId39" Type="http://schemas.openxmlformats.org/officeDocument/2006/relationships/chart" Target="../charts/chart309.xml"/><Relationship Id="rId21" Type="http://schemas.openxmlformats.org/officeDocument/2006/relationships/chart" Target="../charts/chart291.xml"/><Relationship Id="rId34" Type="http://schemas.openxmlformats.org/officeDocument/2006/relationships/chart" Target="../charts/chart304.xml"/><Relationship Id="rId42" Type="http://schemas.openxmlformats.org/officeDocument/2006/relationships/chart" Target="../charts/chart312.xml"/><Relationship Id="rId47" Type="http://schemas.openxmlformats.org/officeDocument/2006/relationships/chart" Target="../charts/chart317.xml"/><Relationship Id="rId50" Type="http://schemas.openxmlformats.org/officeDocument/2006/relationships/chart" Target="../charts/chart320.xml"/><Relationship Id="rId55" Type="http://schemas.openxmlformats.org/officeDocument/2006/relationships/chart" Target="../charts/chart325.xml"/><Relationship Id="rId7" Type="http://schemas.openxmlformats.org/officeDocument/2006/relationships/chart" Target="../charts/chart277.xml"/><Relationship Id="rId12" Type="http://schemas.openxmlformats.org/officeDocument/2006/relationships/chart" Target="../charts/chart282.xml"/><Relationship Id="rId17" Type="http://schemas.openxmlformats.org/officeDocument/2006/relationships/chart" Target="../charts/chart287.xml"/><Relationship Id="rId25" Type="http://schemas.openxmlformats.org/officeDocument/2006/relationships/chart" Target="../charts/chart295.xml"/><Relationship Id="rId33" Type="http://schemas.openxmlformats.org/officeDocument/2006/relationships/chart" Target="../charts/chart303.xml"/><Relationship Id="rId38" Type="http://schemas.openxmlformats.org/officeDocument/2006/relationships/chart" Target="../charts/chart308.xml"/><Relationship Id="rId46" Type="http://schemas.openxmlformats.org/officeDocument/2006/relationships/chart" Target="../charts/chart316.xml"/><Relationship Id="rId59" Type="http://schemas.openxmlformats.org/officeDocument/2006/relationships/chart" Target="../charts/chart329.xml"/><Relationship Id="rId2" Type="http://schemas.openxmlformats.org/officeDocument/2006/relationships/chart" Target="../charts/chart272.xml"/><Relationship Id="rId16" Type="http://schemas.openxmlformats.org/officeDocument/2006/relationships/chart" Target="../charts/chart286.xml"/><Relationship Id="rId20" Type="http://schemas.openxmlformats.org/officeDocument/2006/relationships/chart" Target="../charts/chart290.xml"/><Relationship Id="rId29" Type="http://schemas.openxmlformats.org/officeDocument/2006/relationships/chart" Target="../charts/chart299.xml"/><Relationship Id="rId41" Type="http://schemas.openxmlformats.org/officeDocument/2006/relationships/chart" Target="../charts/chart311.xml"/><Relationship Id="rId54" Type="http://schemas.openxmlformats.org/officeDocument/2006/relationships/chart" Target="../charts/chart324.xml"/><Relationship Id="rId1" Type="http://schemas.openxmlformats.org/officeDocument/2006/relationships/chart" Target="../charts/chart271.xml"/><Relationship Id="rId6" Type="http://schemas.openxmlformats.org/officeDocument/2006/relationships/chart" Target="../charts/chart276.xml"/><Relationship Id="rId11" Type="http://schemas.openxmlformats.org/officeDocument/2006/relationships/chart" Target="../charts/chart281.xml"/><Relationship Id="rId24" Type="http://schemas.openxmlformats.org/officeDocument/2006/relationships/chart" Target="../charts/chart294.xml"/><Relationship Id="rId32" Type="http://schemas.openxmlformats.org/officeDocument/2006/relationships/chart" Target="../charts/chart302.xml"/><Relationship Id="rId37" Type="http://schemas.openxmlformats.org/officeDocument/2006/relationships/chart" Target="../charts/chart307.xml"/><Relationship Id="rId40" Type="http://schemas.openxmlformats.org/officeDocument/2006/relationships/chart" Target="../charts/chart310.xml"/><Relationship Id="rId45" Type="http://schemas.openxmlformats.org/officeDocument/2006/relationships/chart" Target="../charts/chart315.xml"/><Relationship Id="rId53" Type="http://schemas.openxmlformats.org/officeDocument/2006/relationships/chart" Target="../charts/chart323.xml"/><Relationship Id="rId58" Type="http://schemas.openxmlformats.org/officeDocument/2006/relationships/chart" Target="../charts/chart328.xml"/><Relationship Id="rId5" Type="http://schemas.openxmlformats.org/officeDocument/2006/relationships/chart" Target="../charts/chart275.xml"/><Relationship Id="rId15" Type="http://schemas.openxmlformats.org/officeDocument/2006/relationships/chart" Target="../charts/chart285.xml"/><Relationship Id="rId23" Type="http://schemas.openxmlformats.org/officeDocument/2006/relationships/chart" Target="../charts/chart293.xml"/><Relationship Id="rId28" Type="http://schemas.openxmlformats.org/officeDocument/2006/relationships/chart" Target="../charts/chart298.xml"/><Relationship Id="rId36" Type="http://schemas.openxmlformats.org/officeDocument/2006/relationships/chart" Target="../charts/chart306.xml"/><Relationship Id="rId49" Type="http://schemas.openxmlformats.org/officeDocument/2006/relationships/chart" Target="../charts/chart319.xml"/><Relationship Id="rId57" Type="http://schemas.openxmlformats.org/officeDocument/2006/relationships/chart" Target="../charts/chart327.xml"/><Relationship Id="rId10" Type="http://schemas.openxmlformats.org/officeDocument/2006/relationships/chart" Target="../charts/chart280.xml"/><Relationship Id="rId19" Type="http://schemas.openxmlformats.org/officeDocument/2006/relationships/chart" Target="../charts/chart289.xml"/><Relationship Id="rId31" Type="http://schemas.openxmlformats.org/officeDocument/2006/relationships/chart" Target="../charts/chart301.xml"/><Relationship Id="rId44" Type="http://schemas.openxmlformats.org/officeDocument/2006/relationships/chart" Target="../charts/chart314.xml"/><Relationship Id="rId52" Type="http://schemas.openxmlformats.org/officeDocument/2006/relationships/chart" Target="../charts/chart322.xml"/><Relationship Id="rId60" Type="http://schemas.openxmlformats.org/officeDocument/2006/relationships/chart" Target="../charts/chart330.xml"/><Relationship Id="rId4" Type="http://schemas.openxmlformats.org/officeDocument/2006/relationships/chart" Target="../charts/chart274.xml"/><Relationship Id="rId9" Type="http://schemas.openxmlformats.org/officeDocument/2006/relationships/chart" Target="../charts/chart279.xml"/><Relationship Id="rId14" Type="http://schemas.openxmlformats.org/officeDocument/2006/relationships/chart" Target="../charts/chart284.xml"/><Relationship Id="rId22" Type="http://schemas.openxmlformats.org/officeDocument/2006/relationships/chart" Target="../charts/chart292.xml"/><Relationship Id="rId27" Type="http://schemas.openxmlformats.org/officeDocument/2006/relationships/chart" Target="../charts/chart297.xml"/><Relationship Id="rId30" Type="http://schemas.openxmlformats.org/officeDocument/2006/relationships/chart" Target="../charts/chart300.xml"/><Relationship Id="rId35" Type="http://schemas.openxmlformats.org/officeDocument/2006/relationships/chart" Target="../charts/chart305.xml"/><Relationship Id="rId43" Type="http://schemas.openxmlformats.org/officeDocument/2006/relationships/chart" Target="../charts/chart313.xml"/><Relationship Id="rId48" Type="http://schemas.openxmlformats.org/officeDocument/2006/relationships/chart" Target="../charts/chart318.xml"/><Relationship Id="rId56" Type="http://schemas.openxmlformats.org/officeDocument/2006/relationships/chart" Target="../charts/chart326.xml"/><Relationship Id="rId8" Type="http://schemas.openxmlformats.org/officeDocument/2006/relationships/chart" Target="../charts/chart278.xml"/><Relationship Id="rId51" Type="http://schemas.openxmlformats.org/officeDocument/2006/relationships/chart" Target="../charts/chart321.xml"/><Relationship Id="rId3" Type="http://schemas.openxmlformats.org/officeDocument/2006/relationships/chart" Target="../charts/chart27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333.xml"/><Relationship Id="rId2" Type="http://schemas.openxmlformats.org/officeDocument/2006/relationships/chart" Target="../charts/chart332.xml"/><Relationship Id="rId1" Type="http://schemas.openxmlformats.org/officeDocument/2006/relationships/chart" Target="../charts/chart331.xml"/><Relationship Id="rId6" Type="http://schemas.openxmlformats.org/officeDocument/2006/relationships/chart" Target="../charts/chart336.xml"/><Relationship Id="rId5" Type="http://schemas.openxmlformats.org/officeDocument/2006/relationships/chart" Target="../charts/chart335.xml"/><Relationship Id="rId4" Type="http://schemas.openxmlformats.org/officeDocument/2006/relationships/chart" Target="../charts/chart33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9.xml"/><Relationship Id="rId2" Type="http://schemas.openxmlformats.org/officeDocument/2006/relationships/chart" Target="../charts/chart338.xml"/><Relationship Id="rId1" Type="http://schemas.openxmlformats.org/officeDocument/2006/relationships/chart" Target="../charts/chart337.xml"/><Relationship Id="rId6" Type="http://schemas.openxmlformats.org/officeDocument/2006/relationships/chart" Target="../charts/chart342.xml"/><Relationship Id="rId5" Type="http://schemas.openxmlformats.org/officeDocument/2006/relationships/chart" Target="../charts/chart341.xml"/><Relationship Id="rId4" Type="http://schemas.openxmlformats.org/officeDocument/2006/relationships/chart" Target="../charts/chart340.xml"/></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chart" Target="../charts/chart18.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0" Type="http://schemas.openxmlformats.org/officeDocument/2006/relationships/chart" Target="../charts/chart16.xml"/><Relationship Id="rId4" Type="http://schemas.openxmlformats.org/officeDocument/2006/relationships/chart" Target="../charts/chart10.xml"/><Relationship Id="rId9" Type="http://schemas.openxmlformats.org/officeDocument/2006/relationships/chart" Target="../charts/chart1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26.xml"/><Relationship Id="rId13" Type="http://schemas.openxmlformats.org/officeDocument/2006/relationships/chart" Target="../charts/chart31.xml"/><Relationship Id="rId18" Type="http://schemas.openxmlformats.org/officeDocument/2006/relationships/chart" Target="../charts/chart36.xml"/><Relationship Id="rId3" Type="http://schemas.openxmlformats.org/officeDocument/2006/relationships/chart" Target="../charts/chart21.xml"/><Relationship Id="rId7" Type="http://schemas.openxmlformats.org/officeDocument/2006/relationships/chart" Target="../charts/chart25.xml"/><Relationship Id="rId12" Type="http://schemas.openxmlformats.org/officeDocument/2006/relationships/chart" Target="../charts/chart30.xml"/><Relationship Id="rId17" Type="http://schemas.openxmlformats.org/officeDocument/2006/relationships/chart" Target="../charts/chart35.xml"/><Relationship Id="rId2" Type="http://schemas.openxmlformats.org/officeDocument/2006/relationships/chart" Target="../charts/chart20.xml"/><Relationship Id="rId16" Type="http://schemas.openxmlformats.org/officeDocument/2006/relationships/chart" Target="../charts/chart34.xml"/><Relationship Id="rId1" Type="http://schemas.openxmlformats.org/officeDocument/2006/relationships/chart" Target="../charts/chart19.xml"/><Relationship Id="rId6" Type="http://schemas.openxmlformats.org/officeDocument/2006/relationships/chart" Target="../charts/chart24.xml"/><Relationship Id="rId11" Type="http://schemas.openxmlformats.org/officeDocument/2006/relationships/chart" Target="../charts/chart29.xml"/><Relationship Id="rId5" Type="http://schemas.openxmlformats.org/officeDocument/2006/relationships/chart" Target="../charts/chart23.xml"/><Relationship Id="rId15" Type="http://schemas.openxmlformats.org/officeDocument/2006/relationships/chart" Target="../charts/chart33.xml"/><Relationship Id="rId10" Type="http://schemas.openxmlformats.org/officeDocument/2006/relationships/chart" Target="../charts/chart28.xml"/><Relationship Id="rId4" Type="http://schemas.openxmlformats.org/officeDocument/2006/relationships/chart" Target="../charts/chart22.xml"/><Relationship Id="rId9" Type="http://schemas.openxmlformats.org/officeDocument/2006/relationships/chart" Target="../charts/chart27.xml"/><Relationship Id="rId14" Type="http://schemas.openxmlformats.org/officeDocument/2006/relationships/chart" Target="../charts/chart32.xml"/></Relationships>
</file>

<file path=xl/drawings/_rels/drawing7.xml.rels><?xml version="1.0" encoding="UTF-8" standalone="yes"?>
<Relationships xmlns="http://schemas.openxmlformats.org/package/2006/relationships"><Relationship Id="rId8" Type="http://schemas.openxmlformats.org/officeDocument/2006/relationships/chart" Target="../charts/chart44.xml"/><Relationship Id="rId13" Type="http://schemas.openxmlformats.org/officeDocument/2006/relationships/chart" Target="../charts/chart49.xml"/><Relationship Id="rId18" Type="http://schemas.openxmlformats.org/officeDocument/2006/relationships/chart" Target="../charts/chart54.xml"/><Relationship Id="rId3" Type="http://schemas.openxmlformats.org/officeDocument/2006/relationships/chart" Target="../charts/chart39.xml"/><Relationship Id="rId21" Type="http://schemas.openxmlformats.org/officeDocument/2006/relationships/chart" Target="../charts/chart57.xml"/><Relationship Id="rId7" Type="http://schemas.openxmlformats.org/officeDocument/2006/relationships/chart" Target="../charts/chart43.xml"/><Relationship Id="rId12" Type="http://schemas.openxmlformats.org/officeDocument/2006/relationships/chart" Target="../charts/chart48.xml"/><Relationship Id="rId17" Type="http://schemas.openxmlformats.org/officeDocument/2006/relationships/chart" Target="../charts/chart53.xml"/><Relationship Id="rId2" Type="http://schemas.openxmlformats.org/officeDocument/2006/relationships/chart" Target="../charts/chart38.xml"/><Relationship Id="rId16" Type="http://schemas.openxmlformats.org/officeDocument/2006/relationships/chart" Target="../charts/chart52.xml"/><Relationship Id="rId20" Type="http://schemas.openxmlformats.org/officeDocument/2006/relationships/chart" Target="../charts/chart56.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24" Type="http://schemas.openxmlformats.org/officeDocument/2006/relationships/chart" Target="../charts/chart60.xml"/><Relationship Id="rId5" Type="http://schemas.openxmlformats.org/officeDocument/2006/relationships/chart" Target="../charts/chart41.xml"/><Relationship Id="rId15" Type="http://schemas.openxmlformats.org/officeDocument/2006/relationships/chart" Target="../charts/chart51.xml"/><Relationship Id="rId23" Type="http://schemas.openxmlformats.org/officeDocument/2006/relationships/chart" Target="../charts/chart59.xml"/><Relationship Id="rId10" Type="http://schemas.openxmlformats.org/officeDocument/2006/relationships/chart" Target="../charts/chart46.xml"/><Relationship Id="rId19" Type="http://schemas.openxmlformats.org/officeDocument/2006/relationships/chart" Target="../charts/chart55.xml"/><Relationship Id="rId4" Type="http://schemas.openxmlformats.org/officeDocument/2006/relationships/chart" Target="../charts/chart40.xml"/><Relationship Id="rId9" Type="http://schemas.openxmlformats.org/officeDocument/2006/relationships/chart" Target="../charts/chart45.xml"/><Relationship Id="rId14" Type="http://schemas.openxmlformats.org/officeDocument/2006/relationships/chart" Target="../charts/chart50.xml"/><Relationship Id="rId22" Type="http://schemas.openxmlformats.org/officeDocument/2006/relationships/chart" Target="../charts/chart58.xml"/></Relationships>
</file>

<file path=xl/drawings/_rels/drawing8.xml.rels><?xml version="1.0" encoding="UTF-8" standalone="yes"?>
<Relationships xmlns="http://schemas.openxmlformats.org/package/2006/relationships"><Relationship Id="rId8" Type="http://schemas.openxmlformats.org/officeDocument/2006/relationships/chart" Target="../charts/chart68.xml"/><Relationship Id="rId13" Type="http://schemas.openxmlformats.org/officeDocument/2006/relationships/chart" Target="../charts/chart73.xml"/><Relationship Id="rId18" Type="http://schemas.openxmlformats.org/officeDocument/2006/relationships/chart" Target="../charts/chart78.xml"/><Relationship Id="rId26" Type="http://schemas.openxmlformats.org/officeDocument/2006/relationships/chart" Target="../charts/chart86.xml"/><Relationship Id="rId3" Type="http://schemas.openxmlformats.org/officeDocument/2006/relationships/chart" Target="../charts/chart63.xml"/><Relationship Id="rId21" Type="http://schemas.openxmlformats.org/officeDocument/2006/relationships/chart" Target="../charts/chart81.xml"/><Relationship Id="rId7" Type="http://schemas.openxmlformats.org/officeDocument/2006/relationships/chart" Target="../charts/chart67.xml"/><Relationship Id="rId12" Type="http://schemas.openxmlformats.org/officeDocument/2006/relationships/chart" Target="../charts/chart72.xml"/><Relationship Id="rId17" Type="http://schemas.openxmlformats.org/officeDocument/2006/relationships/chart" Target="../charts/chart77.xml"/><Relationship Id="rId25" Type="http://schemas.openxmlformats.org/officeDocument/2006/relationships/chart" Target="../charts/chart85.xml"/><Relationship Id="rId2" Type="http://schemas.openxmlformats.org/officeDocument/2006/relationships/chart" Target="../charts/chart62.xml"/><Relationship Id="rId16" Type="http://schemas.openxmlformats.org/officeDocument/2006/relationships/chart" Target="../charts/chart76.xml"/><Relationship Id="rId20" Type="http://schemas.openxmlformats.org/officeDocument/2006/relationships/chart" Target="../charts/chart80.xml"/><Relationship Id="rId29" Type="http://schemas.openxmlformats.org/officeDocument/2006/relationships/chart" Target="../charts/chart89.xml"/><Relationship Id="rId1" Type="http://schemas.openxmlformats.org/officeDocument/2006/relationships/chart" Target="../charts/chart61.xml"/><Relationship Id="rId6" Type="http://schemas.openxmlformats.org/officeDocument/2006/relationships/chart" Target="../charts/chart66.xml"/><Relationship Id="rId11" Type="http://schemas.openxmlformats.org/officeDocument/2006/relationships/chart" Target="../charts/chart71.xml"/><Relationship Id="rId24" Type="http://schemas.openxmlformats.org/officeDocument/2006/relationships/chart" Target="../charts/chart84.xml"/><Relationship Id="rId5" Type="http://schemas.openxmlformats.org/officeDocument/2006/relationships/chart" Target="../charts/chart65.xml"/><Relationship Id="rId15" Type="http://schemas.openxmlformats.org/officeDocument/2006/relationships/chart" Target="../charts/chart75.xml"/><Relationship Id="rId23" Type="http://schemas.openxmlformats.org/officeDocument/2006/relationships/chart" Target="../charts/chart83.xml"/><Relationship Id="rId28" Type="http://schemas.openxmlformats.org/officeDocument/2006/relationships/chart" Target="../charts/chart88.xml"/><Relationship Id="rId10" Type="http://schemas.openxmlformats.org/officeDocument/2006/relationships/chart" Target="../charts/chart70.xml"/><Relationship Id="rId19" Type="http://schemas.openxmlformats.org/officeDocument/2006/relationships/chart" Target="../charts/chart79.xml"/><Relationship Id="rId4" Type="http://schemas.openxmlformats.org/officeDocument/2006/relationships/chart" Target="../charts/chart64.xml"/><Relationship Id="rId9" Type="http://schemas.openxmlformats.org/officeDocument/2006/relationships/chart" Target="../charts/chart69.xml"/><Relationship Id="rId14" Type="http://schemas.openxmlformats.org/officeDocument/2006/relationships/chart" Target="../charts/chart74.xml"/><Relationship Id="rId22" Type="http://schemas.openxmlformats.org/officeDocument/2006/relationships/chart" Target="../charts/chart82.xml"/><Relationship Id="rId27" Type="http://schemas.openxmlformats.org/officeDocument/2006/relationships/chart" Target="../charts/chart87.xml"/><Relationship Id="rId30" Type="http://schemas.openxmlformats.org/officeDocument/2006/relationships/chart" Target="../charts/chart90.xml"/></Relationships>
</file>

<file path=xl/drawings/_rels/drawing9.xml.rels><?xml version="1.0" encoding="UTF-8" standalone="yes"?>
<Relationships xmlns="http://schemas.openxmlformats.org/package/2006/relationships"><Relationship Id="rId8" Type="http://schemas.openxmlformats.org/officeDocument/2006/relationships/chart" Target="../charts/chart98.xml"/><Relationship Id="rId13" Type="http://schemas.openxmlformats.org/officeDocument/2006/relationships/chart" Target="../charts/chart103.xml"/><Relationship Id="rId18" Type="http://schemas.openxmlformats.org/officeDocument/2006/relationships/chart" Target="../charts/chart108.xml"/><Relationship Id="rId26" Type="http://schemas.openxmlformats.org/officeDocument/2006/relationships/chart" Target="../charts/chart116.xml"/><Relationship Id="rId3" Type="http://schemas.openxmlformats.org/officeDocument/2006/relationships/chart" Target="../charts/chart93.xml"/><Relationship Id="rId21" Type="http://schemas.openxmlformats.org/officeDocument/2006/relationships/chart" Target="../charts/chart111.xml"/><Relationship Id="rId34" Type="http://schemas.openxmlformats.org/officeDocument/2006/relationships/chart" Target="../charts/chart124.xml"/><Relationship Id="rId7" Type="http://schemas.openxmlformats.org/officeDocument/2006/relationships/chart" Target="../charts/chart97.xml"/><Relationship Id="rId12" Type="http://schemas.openxmlformats.org/officeDocument/2006/relationships/chart" Target="../charts/chart102.xml"/><Relationship Id="rId17" Type="http://schemas.openxmlformats.org/officeDocument/2006/relationships/chart" Target="../charts/chart107.xml"/><Relationship Id="rId25" Type="http://schemas.openxmlformats.org/officeDocument/2006/relationships/chart" Target="../charts/chart115.xml"/><Relationship Id="rId33" Type="http://schemas.openxmlformats.org/officeDocument/2006/relationships/chart" Target="../charts/chart123.xml"/><Relationship Id="rId2" Type="http://schemas.openxmlformats.org/officeDocument/2006/relationships/chart" Target="../charts/chart92.xml"/><Relationship Id="rId16" Type="http://schemas.openxmlformats.org/officeDocument/2006/relationships/chart" Target="../charts/chart106.xml"/><Relationship Id="rId20" Type="http://schemas.openxmlformats.org/officeDocument/2006/relationships/chart" Target="../charts/chart110.xml"/><Relationship Id="rId29" Type="http://schemas.openxmlformats.org/officeDocument/2006/relationships/chart" Target="../charts/chart119.xml"/><Relationship Id="rId1" Type="http://schemas.openxmlformats.org/officeDocument/2006/relationships/chart" Target="../charts/chart91.xml"/><Relationship Id="rId6" Type="http://schemas.openxmlformats.org/officeDocument/2006/relationships/chart" Target="../charts/chart96.xml"/><Relationship Id="rId11" Type="http://schemas.openxmlformats.org/officeDocument/2006/relationships/chart" Target="../charts/chart101.xml"/><Relationship Id="rId24" Type="http://schemas.openxmlformats.org/officeDocument/2006/relationships/chart" Target="../charts/chart114.xml"/><Relationship Id="rId32" Type="http://schemas.openxmlformats.org/officeDocument/2006/relationships/chart" Target="../charts/chart122.xml"/><Relationship Id="rId5" Type="http://schemas.openxmlformats.org/officeDocument/2006/relationships/chart" Target="../charts/chart95.xml"/><Relationship Id="rId15" Type="http://schemas.openxmlformats.org/officeDocument/2006/relationships/chart" Target="../charts/chart105.xml"/><Relationship Id="rId23" Type="http://schemas.openxmlformats.org/officeDocument/2006/relationships/chart" Target="../charts/chart113.xml"/><Relationship Id="rId28" Type="http://schemas.openxmlformats.org/officeDocument/2006/relationships/chart" Target="../charts/chart118.xml"/><Relationship Id="rId36" Type="http://schemas.openxmlformats.org/officeDocument/2006/relationships/chart" Target="../charts/chart126.xml"/><Relationship Id="rId10" Type="http://schemas.openxmlformats.org/officeDocument/2006/relationships/chart" Target="../charts/chart100.xml"/><Relationship Id="rId19" Type="http://schemas.openxmlformats.org/officeDocument/2006/relationships/chart" Target="../charts/chart109.xml"/><Relationship Id="rId31" Type="http://schemas.openxmlformats.org/officeDocument/2006/relationships/chart" Target="../charts/chart121.xml"/><Relationship Id="rId4" Type="http://schemas.openxmlformats.org/officeDocument/2006/relationships/chart" Target="../charts/chart94.xml"/><Relationship Id="rId9" Type="http://schemas.openxmlformats.org/officeDocument/2006/relationships/chart" Target="../charts/chart99.xml"/><Relationship Id="rId14" Type="http://schemas.openxmlformats.org/officeDocument/2006/relationships/chart" Target="../charts/chart104.xml"/><Relationship Id="rId22" Type="http://schemas.openxmlformats.org/officeDocument/2006/relationships/chart" Target="../charts/chart112.xml"/><Relationship Id="rId27" Type="http://schemas.openxmlformats.org/officeDocument/2006/relationships/chart" Target="../charts/chart117.xml"/><Relationship Id="rId30" Type="http://schemas.openxmlformats.org/officeDocument/2006/relationships/chart" Target="../charts/chart120.xml"/><Relationship Id="rId35" Type="http://schemas.openxmlformats.org/officeDocument/2006/relationships/chart" Target="../charts/chart125.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74</xdr:row>
      <xdr:rowOff>0</xdr:rowOff>
    </xdr:from>
    <xdr:to>
      <xdr:col>9</xdr:col>
      <xdr:colOff>864870</xdr:colOff>
      <xdr:row>99</xdr:row>
      <xdr:rowOff>123825</xdr:rowOff>
    </xdr:to>
    <xdr:pic>
      <xdr:nvPicPr>
        <xdr:cNvPr id="19" name="Picture 1">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62050" y="39566850"/>
          <a:ext cx="8199120" cy="5124450"/>
        </a:xfrm>
        <a:prstGeom prst="rect">
          <a:avLst/>
        </a:prstGeom>
        <a:noFill/>
        <a:ln w="1">
          <a:noFill/>
          <a:miter lim="800000"/>
          <a:headEnd/>
          <a:tailEnd type="none" w="med" len="med"/>
        </a:ln>
        <a:effectLst/>
      </xdr:spPr>
    </xdr:pic>
    <xdr:clientData/>
  </xdr:twoCellAnchor>
  <xdr:twoCellAnchor editAs="oneCell">
    <xdr:from>
      <xdr:col>1</xdr:col>
      <xdr:colOff>55243</xdr:colOff>
      <xdr:row>30</xdr:row>
      <xdr:rowOff>19049</xdr:rowOff>
    </xdr:from>
    <xdr:to>
      <xdr:col>9</xdr:col>
      <xdr:colOff>869131</xdr:colOff>
      <xdr:row>57</xdr:row>
      <xdr:rowOff>133350</xdr:rowOff>
    </xdr:to>
    <xdr:pic>
      <xdr:nvPicPr>
        <xdr:cNvPr id="6735874" name="Picture 2">
          <a:extLst>
            <a:ext uri="{FF2B5EF4-FFF2-40B4-BE49-F238E27FC236}">
              <a16:creationId xmlns:a16="http://schemas.microsoft.com/office/drawing/2014/main" id="{00000000-0008-0000-0000-000002C866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36268" y="26603324"/>
          <a:ext cx="8729163" cy="5514976"/>
        </a:xfrm>
        <a:prstGeom prst="rect">
          <a:avLst/>
        </a:prstGeom>
        <a:noFill/>
        <a:ln w="1">
          <a:noFill/>
          <a:miter lim="800000"/>
          <a:headEnd/>
          <a:tailEnd type="none" w="med" len="med"/>
        </a:ln>
        <a:effectLst/>
      </xdr:spPr>
    </xdr:pic>
    <xdr:clientData/>
  </xdr:twoCellAnchor>
  <xdr:twoCellAnchor>
    <xdr:from>
      <xdr:col>3</xdr:col>
      <xdr:colOff>923925</xdr:colOff>
      <xdr:row>84</xdr:row>
      <xdr:rowOff>114300</xdr:rowOff>
    </xdr:from>
    <xdr:to>
      <xdr:col>6</xdr:col>
      <xdr:colOff>866775</xdr:colOff>
      <xdr:row>86</xdr:row>
      <xdr:rowOff>19050</xdr:rowOff>
    </xdr:to>
    <xdr:sp macro="" textlink="">
      <xdr:nvSpPr>
        <xdr:cNvPr id="17" name="16 Rectángulo redondeado">
          <a:extLst>
            <a:ext uri="{FF2B5EF4-FFF2-40B4-BE49-F238E27FC236}">
              <a16:creationId xmlns:a16="http://schemas.microsoft.com/office/drawing/2014/main" id="{00000000-0008-0000-0000-000011000000}"/>
            </a:ext>
          </a:extLst>
        </xdr:cNvPr>
        <xdr:cNvSpPr/>
      </xdr:nvSpPr>
      <xdr:spPr>
        <a:xfrm>
          <a:off x="3133725" y="41681400"/>
          <a:ext cx="3086100" cy="3048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CR" sz="1100"/>
        </a:p>
      </xdr:txBody>
    </xdr:sp>
    <xdr:clientData/>
  </xdr:twoCellAnchor>
  <xdr:twoCellAnchor editAs="oneCell">
    <xdr:from>
      <xdr:col>2</xdr:col>
      <xdr:colOff>1</xdr:colOff>
      <xdr:row>102</xdr:row>
      <xdr:rowOff>0</xdr:rowOff>
    </xdr:from>
    <xdr:to>
      <xdr:col>9</xdr:col>
      <xdr:colOff>781051</xdr:colOff>
      <xdr:row>127</xdr:row>
      <xdr:rowOff>71437</xdr:rowOff>
    </xdr:to>
    <xdr:pic>
      <xdr:nvPicPr>
        <xdr:cNvPr id="6763521" name="Picture 1">
          <a:extLst>
            <a:ext uri="{FF2B5EF4-FFF2-40B4-BE49-F238E27FC236}">
              <a16:creationId xmlns:a16="http://schemas.microsoft.com/office/drawing/2014/main" id="{00000000-0008-0000-0000-0000013467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162051" y="27317700"/>
          <a:ext cx="8115300" cy="5072062"/>
        </a:xfrm>
        <a:prstGeom prst="rect">
          <a:avLst/>
        </a:prstGeom>
        <a:noFill/>
        <a:ln w="1">
          <a:noFill/>
          <a:miter lim="800000"/>
          <a:headEnd/>
          <a:tailEnd type="none" w="med" len="med"/>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A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A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A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A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A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A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A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A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A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A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A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A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A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A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A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A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A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A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A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A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A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A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A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A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A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A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A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A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B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B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B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B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B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B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B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B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B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B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B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B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B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B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B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B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B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B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B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B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B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B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B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B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B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B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B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B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B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B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B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B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B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B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C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C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C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C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C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C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C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C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C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C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C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C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C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C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C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C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C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C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C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C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C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C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C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C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C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C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C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C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C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C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C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C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C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C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0" name="2 Gráfico">
          <a:extLst>
            <a:ext uri="{FF2B5EF4-FFF2-40B4-BE49-F238E27FC236}">
              <a16:creationId xmlns:a16="http://schemas.microsoft.com/office/drawing/2014/main" id="{00000000-0008-0000-0C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1" name="50 Gráfico">
          <a:extLst>
            <a:ext uri="{FF2B5EF4-FFF2-40B4-BE49-F238E27FC236}">
              <a16:creationId xmlns:a16="http://schemas.microsoft.com/office/drawing/2014/main" id="{00000000-0008-0000-0C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2" name="51 Gráfico">
          <a:extLst>
            <a:ext uri="{FF2B5EF4-FFF2-40B4-BE49-F238E27FC236}">
              <a16:creationId xmlns:a16="http://schemas.microsoft.com/office/drawing/2014/main" id="{00000000-0008-0000-0C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3" name="52 Gráfico">
          <a:extLst>
            <a:ext uri="{FF2B5EF4-FFF2-40B4-BE49-F238E27FC236}">
              <a16:creationId xmlns:a16="http://schemas.microsoft.com/office/drawing/2014/main" id="{00000000-0008-0000-0C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54" name="53 Gráfico">
          <a:extLst>
            <a:ext uri="{FF2B5EF4-FFF2-40B4-BE49-F238E27FC236}">
              <a16:creationId xmlns:a16="http://schemas.microsoft.com/office/drawing/2014/main" id="{00000000-0008-0000-0C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55" name="54 Gráfico">
          <a:extLst>
            <a:ext uri="{FF2B5EF4-FFF2-40B4-BE49-F238E27FC236}">
              <a16:creationId xmlns:a16="http://schemas.microsoft.com/office/drawing/2014/main" id="{00000000-0008-0000-0C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D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D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D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D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D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D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D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D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D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D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D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D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D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D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D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D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D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D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D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D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D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8" name="2 Gráfico">
          <a:extLst>
            <a:ext uri="{FF2B5EF4-FFF2-40B4-BE49-F238E27FC236}">
              <a16:creationId xmlns:a16="http://schemas.microsoft.com/office/drawing/2014/main" id="{00000000-0008-0000-0D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9" name="38 Gráfico">
          <a:extLst>
            <a:ext uri="{FF2B5EF4-FFF2-40B4-BE49-F238E27FC236}">
              <a16:creationId xmlns:a16="http://schemas.microsoft.com/office/drawing/2014/main" id="{00000000-0008-0000-0D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0" name="39 Gráfico">
          <a:extLst>
            <a:ext uri="{FF2B5EF4-FFF2-40B4-BE49-F238E27FC236}">
              <a16:creationId xmlns:a16="http://schemas.microsoft.com/office/drawing/2014/main" id="{00000000-0008-0000-0D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1" name="40 Gráfico">
          <a:extLst>
            <a:ext uri="{FF2B5EF4-FFF2-40B4-BE49-F238E27FC236}">
              <a16:creationId xmlns:a16="http://schemas.microsoft.com/office/drawing/2014/main" id="{00000000-0008-0000-0D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2" name="41 Gráfico">
          <a:extLst>
            <a:ext uri="{FF2B5EF4-FFF2-40B4-BE49-F238E27FC236}">
              <a16:creationId xmlns:a16="http://schemas.microsoft.com/office/drawing/2014/main" id="{00000000-0008-0000-0D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3" name="42 Gráfico">
          <a:extLst>
            <a:ext uri="{FF2B5EF4-FFF2-40B4-BE49-F238E27FC236}">
              <a16:creationId xmlns:a16="http://schemas.microsoft.com/office/drawing/2014/main" id="{00000000-0008-0000-0D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44" name="2 Gráfico">
          <a:extLst>
            <a:ext uri="{FF2B5EF4-FFF2-40B4-BE49-F238E27FC236}">
              <a16:creationId xmlns:a16="http://schemas.microsoft.com/office/drawing/2014/main" id="{00000000-0008-0000-0D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45" name="44 Gráfico">
          <a:extLst>
            <a:ext uri="{FF2B5EF4-FFF2-40B4-BE49-F238E27FC236}">
              <a16:creationId xmlns:a16="http://schemas.microsoft.com/office/drawing/2014/main" id="{00000000-0008-0000-0D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6" name="45 Gráfico">
          <a:extLst>
            <a:ext uri="{FF2B5EF4-FFF2-40B4-BE49-F238E27FC236}">
              <a16:creationId xmlns:a16="http://schemas.microsoft.com/office/drawing/2014/main" id="{00000000-0008-0000-0D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47" name="46 Gráfico">
          <a:extLst>
            <a:ext uri="{FF2B5EF4-FFF2-40B4-BE49-F238E27FC236}">
              <a16:creationId xmlns:a16="http://schemas.microsoft.com/office/drawing/2014/main" id="{00000000-0008-0000-0D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48" name="47 Gráfico">
          <a:extLst>
            <a:ext uri="{FF2B5EF4-FFF2-40B4-BE49-F238E27FC236}">
              <a16:creationId xmlns:a16="http://schemas.microsoft.com/office/drawing/2014/main" id="{00000000-0008-0000-0D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49" name="48 Gráfico">
          <a:extLst>
            <a:ext uri="{FF2B5EF4-FFF2-40B4-BE49-F238E27FC236}">
              <a16:creationId xmlns:a16="http://schemas.microsoft.com/office/drawing/2014/main" id="{00000000-0008-0000-0D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0" name="2 Gráfico">
          <a:extLst>
            <a:ext uri="{FF2B5EF4-FFF2-40B4-BE49-F238E27FC236}">
              <a16:creationId xmlns:a16="http://schemas.microsoft.com/office/drawing/2014/main" id="{00000000-0008-0000-0D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1" name="50 Gráfico">
          <a:extLst>
            <a:ext uri="{FF2B5EF4-FFF2-40B4-BE49-F238E27FC236}">
              <a16:creationId xmlns:a16="http://schemas.microsoft.com/office/drawing/2014/main" id="{00000000-0008-0000-0D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2" name="51 Gráfico">
          <a:extLst>
            <a:ext uri="{FF2B5EF4-FFF2-40B4-BE49-F238E27FC236}">
              <a16:creationId xmlns:a16="http://schemas.microsoft.com/office/drawing/2014/main" id="{00000000-0008-0000-0D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3" name="52 Gráfico">
          <a:extLst>
            <a:ext uri="{FF2B5EF4-FFF2-40B4-BE49-F238E27FC236}">
              <a16:creationId xmlns:a16="http://schemas.microsoft.com/office/drawing/2014/main" id="{00000000-0008-0000-0D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54" name="53 Gráfico">
          <a:extLst>
            <a:ext uri="{FF2B5EF4-FFF2-40B4-BE49-F238E27FC236}">
              <a16:creationId xmlns:a16="http://schemas.microsoft.com/office/drawing/2014/main" id="{00000000-0008-0000-0D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55" name="54 Gráfico">
          <a:extLst>
            <a:ext uri="{FF2B5EF4-FFF2-40B4-BE49-F238E27FC236}">
              <a16:creationId xmlns:a16="http://schemas.microsoft.com/office/drawing/2014/main" id="{00000000-0008-0000-0D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56" name="2 Gráfico">
          <a:extLst>
            <a:ext uri="{FF2B5EF4-FFF2-40B4-BE49-F238E27FC236}">
              <a16:creationId xmlns:a16="http://schemas.microsoft.com/office/drawing/2014/main" id="{00000000-0008-0000-0D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57" name="56 Gráfico">
          <a:extLst>
            <a:ext uri="{FF2B5EF4-FFF2-40B4-BE49-F238E27FC236}">
              <a16:creationId xmlns:a16="http://schemas.microsoft.com/office/drawing/2014/main" id="{00000000-0008-0000-0D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58" name="57 Gráfico">
          <a:extLst>
            <a:ext uri="{FF2B5EF4-FFF2-40B4-BE49-F238E27FC236}">
              <a16:creationId xmlns:a16="http://schemas.microsoft.com/office/drawing/2014/main" id="{00000000-0008-0000-0D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9" name="58 Gráfico">
          <a:extLst>
            <a:ext uri="{FF2B5EF4-FFF2-40B4-BE49-F238E27FC236}">
              <a16:creationId xmlns:a16="http://schemas.microsoft.com/office/drawing/2014/main" id="{00000000-0008-0000-0D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0" name="59 Gráfico">
          <a:extLst>
            <a:ext uri="{FF2B5EF4-FFF2-40B4-BE49-F238E27FC236}">
              <a16:creationId xmlns:a16="http://schemas.microsoft.com/office/drawing/2014/main" id="{00000000-0008-0000-0D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61" name="60 Gráfico">
          <a:extLst>
            <a:ext uri="{FF2B5EF4-FFF2-40B4-BE49-F238E27FC236}">
              <a16:creationId xmlns:a16="http://schemas.microsoft.com/office/drawing/2014/main" id="{00000000-0008-0000-0D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27</xdr:row>
      <xdr:rowOff>0</xdr:rowOff>
    </xdr:from>
    <xdr:to>
      <xdr:col>11</xdr:col>
      <xdr:colOff>59531</xdr:colOff>
      <xdr:row>49</xdr:row>
      <xdr:rowOff>7369</xdr:rowOff>
    </xdr:to>
    <xdr:graphicFrame macro="">
      <xdr:nvGraphicFramePr>
        <xdr:cNvPr id="20" name="2 Gráfico">
          <a:extLst>
            <a:ext uri="{FF2B5EF4-FFF2-40B4-BE49-F238E27FC236}">
              <a16:creationId xmlns:a16="http://schemas.microsoft.com/office/drawing/2014/main" id="{00000000-0008-0000-0E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51</xdr:row>
      <xdr:rowOff>26957</xdr:rowOff>
    </xdr:from>
    <xdr:to>
      <xdr:col>11</xdr:col>
      <xdr:colOff>83343</xdr:colOff>
      <xdr:row>72</xdr:row>
      <xdr:rowOff>179717</xdr:rowOff>
    </xdr:to>
    <xdr:graphicFrame macro="">
      <xdr:nvGraphicFramePr>
        <xdr:cNvPr id="21" name="20 Gráfico">
          <a:extLst>
            <a:ext uri="{FF2B5EF4-FFF2-40B4-BE49-F238E27FC236}">
              <a16:creationId xmlns:a16="http://schemas.microsoft.com/office/drawing/2014/main" id="{00000000-0008-0000-0E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74</xdr:row>
      <xdr:rowOff>188701</xdr:rowOff>
    </xdr:from>
    <xdr:to>
      <xdr:col>11</xdr:col>
      <xdr:colOff>107156</xdr:colOff>
      <xdr:row>93</xdr:row>
      <xdr:rowOff>152759</xdr:rowOff>
    </xdr:to>
    <xdr:graphicFrame macro="">
      <xdr:nvGraphicFramePr>
        <xdr:cNvPr id="22" name="21 Gráfico">
          <a:extLst>
            <a:ext uri="{FF2B5EF4-FFF2-40B4-BE49-F238E27FC236}">
              <a16:creationId xmlns:a16="http://schemas.microsoft.com/office/drawing/2014/main" id="{00000000-0008-0000-0E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xdr:colOff>
      <xdr:row>96</xdr:row>
      <xdr:rowOff>35943</xdr:rowOff>
    </xdr:from>
    <xdr:to>
      <xdr:col>11</xdr:col>
      <xdr:colOff>142875</xdr:colOff>
      <xdr:row>114</xdr:row>
      <xdr:rowOff>161745</xdr:rowOff>
    </xdr:to>
    <xdr:graphicFrame macro="">
      <xdr:nvGraphicFramePr>
        <xdr:cNvPr id="23" name="22 Gráfico">
          <a:extLst>
            <a:ext uri="{FF2B5EF4-FFF2-40B4-BE49-F238E27FC236}">
              <a16:creationId xmlns:a16="http://schemas.microsoft.com/office/drawing/2014/main" id="{00000000-0008-0000-0E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117</xdr:row>
      <xdr:rowOff>0</xdr:rowOff>
    </xdr:from>
    <xdr:to>
      <xdr:col>11</xdr:col>
      <xdr:colOff>154782</xdr:colOff>
      <xdr:row>135</xdr:row>
      <xdr:rowOff>154196</xdr:rowOff>
    </xdr:to>
    <xdr:graphicFrame macro="">
      <xdr:nvGraphicFramePr>
        <xdr:cNvPr id="24" name="23 Gráfico">
          <a:extLst>
            <a:ext uri="{FF2B5EF4-FFF2-40B4-BE49-F238E27FC236}">
              <a16:creationId xmlns:a16="http://schemas.microsoft.com/office/drawing/2014/main" id="{00000000-0008-0000-0E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138</xdr:row>
      <xdr:rowOff>35764</xdr:rowOff>
    </xdr:from>
    <xdr:to>
      <xdr:col>11</xdr:col>
      <xdr:colOff>166687</xdr:colOff>
      <xdr:row>157</xdr:row>
      <xdr:rowOff>3235</xdr:rowOff>
    </xdr:to>
    <xdr:graphicFrame macro="">
      <xdr:nvGraphicFramePr>
        <xdr:cNvPr id="25" name="24 Gráfico">
          <a:extLst>
            <a:ext uri="{FF2B5EF4-FFF2-40B4-BE49-F238E27FC236}">
              <a16:creationId xmlns:a16="http://schemas.microsoft.com/office/drawing/2014/main" id="{00000000-0008-0000-0E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27</xdr:row>
      <xdr:rowOff>0</xdr:rowOff>
    </xdr:from>
    <xdr:to>
      <xdr:col>11</xdr:col>
      <xdr:colOff>0</xdr:colOff>
      <xdr:row>46</xdr:row>
      <xdr:rowOff>161925</xdr:rowOff>
    </xdr:to>
    <xdr:graphicFrame macro="">
      <xdr:nvGraphicFramePr>
        <xdr:cNvPr id="14" name="2 Gráfico">
          <a:extLst>
            <a:ext uri="{FF2B5EF4-FFF2-40B4-BE49-F238E27FC236}">
              <a16:creationId xmlns:a16="http://schemas.microsoft.com/office/drawing/2014/main" id="{00000000-0008-0000-0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49</xdr:row>
      <xdr:rowOff>48523</xdr:rowOff>
    </xdr:from>
    <xdr:to>
      <xdr:col>11</xdr:col>
      <xdr:colOff>0</xdr:colOff>
      <xdr:row>68</xdr:row>
      <xdr:rowOff>161924</xdr:rowOff>
    </xdr:to>
    <xdr:graphicFrame macro="">
      <xdr:nvGraphicFramePr>
        <xdr:cNvPr id="15" name="14 Gráfico">
          <a:extLst>
            <a:ext uri="{FF2B5EF4-FFF2-40B4-BE49-F238E27FC236}">
              <a16:creationId xmlns:a16="http://schemas.microsoft.com/office/drawing/2014/main" id="{00000000-0008-0000-0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73</xdr:row>
      <xdr:rowOff>1</xdr:rowOff>
    </xdr:from>
    <xdr:to>
      <xdr:col>10</xdr:col>
      <xdr:colOff>1512094</xdr:colOff>
      <xdr:row>91</xdr:row>
      <xdr:rowOff>152401</xdr:rowOff>
    </xdr:to>
    <xdr:graphicFrame macro="">
      <xdr:nvGraphicFramePr>
        <xdr:cNvPr id="16" name="15 Gráfico">
          <a:extLst>
            <a:ext uri="{FF2B5EF4-FFF2-40B4-BE49-F238E27FC236}">
              <a16:creationId xmlns:a16="http://schemas.microsoft.com/office/drawing/2014/main" id="{00000000-0008-0000-0F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19051</xdr:colOff>
      <xdr:row>94</xdr:row>
      <xdr:rowOff>29114</xdr:rowOff>
    </xdr:from>
    <xdr:to>
      <xdr:col>11</xdr:col>
      <xdr:colOff>0</xdr:colOff>
      <xdr:row>112</xdr:row>
      <xdr:rowOff>171450</xdr:rowOff>
    </xdr:to>
    <xdr:graphicFrame macro="">
      <xdr:nvGraphicFramePr>
        <xdr:cNvPr id="17" name="16 Gráfico">
          <a:extLst>
            <a:ext uri="{FF2B5EF4-FFF2-40B4-BE49-F238E27FC236}">
              <a16:creationId xmlns:a16="http://schemas.microsoft.com/office/drawing/2014/main" id="{00000000-0008-0000-0F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115</xdr:row>
      <xdr:rowOff>28574</xdr:rowOff>
    </xdr:from>
    <xdr:to>
      <xdr:col>11</xdr:col>
      <xdr:colOff>0</xdr:colOff>
      <xdr:row>133</xdr:row>
      <xdr:rowOff>152399</xdr:rowOff>
    </xdr:to>
    <xdr:graphicFrame macro="">
      <xdr:nvGraphicFramePr>
        <xdr:cNvPr id="18" name="17 Gráfico">
          <a:extLst>
            <a:ext uri="{FF2B5EF4-FFF2-40B4-BE49-F238E27FC236}">
              <a16:creationId xmlns:a16="http://schemas.microsoft.com/office/drawing/2014/main" id="{00000000-0008-0000-0F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136</xdr:row>
      <xdr:rowOff>28575</xdr:rowOff>
    </xdr:from>
    <xdr:to>
      <xdr:col>11</xdr:col>
      <xdr:colOff>0</xdr:colOff>
      <xdr:row>154</xdr:row>
      <xdr:rowOff>152400</xdr:rowOff>
    </xdr:to>
    <xdr:graphicFrame macro="">
      <xdr:nvGraphicFramePr>
        <xdr:cNvPr id="19" name="18 Gráfico">
          <a:extLst>
            <a:ext uri="{FF2B5EF4-FFF2-40B4-BE49-F238E27FC236}">
              <a16:creationId xmlns:a16="http://schemas.microsoft.com/office/drawing/2014/main" id="{00000000-0008-0000-0F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9</xdr:row>
      <xdr:rowOff>219075</xdr:rowOff>
    </xdr:from>
    <xdr:to>
      <xdr:col>0</xdr:col>
      <xdr:colOff>600075</xdr:colOff>
      <xdr:row>9</xdr:row>
      <xdr:rowOff>495300</xdr:rowOff>
    </xdr:to>
    <xdr:sp macro="" textlink="">
      <xdr:nvSpPr>
        <xdr:cNvPr id="2" name="1 Flecha derecha">
          <a:extLst>
            <a:ext uri="{FF2B5EF4-FFF2-40B4-BE49-F238E27FC236}">
              <a16:creationId xmlns:a16="http://schemas.microsoft.com/office/drawing/2014/main" id="{00000000-0008-0000-0100-000002000000}"/>
            </a:ext>
          </a:extLst>
        </xdr:cNvPr>
        <xdr:cNvSpPr/>
      </xdr:nvSpPr>
      <xdr:spPr>
        <a:xfrm>
          <a:off x="114300" y="1117282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133350</xdr:colOff>
      <xdr:row>12</xdr:row>
      <xdr:rowOff>95250</xdr:rowOff>
    </xdr:from>
    <xdr:to>
      <xdr:col>0</xdr:col>
      <xdr:colOff>619125</xdr:colOff>
      <xdr:row>12</xdr:row>
      <xdr:rowOff>371475</xdr:rowOff>
    </xdr:to>
    <xdr:sp macro="" textlink="">
      <xdr:nvSpPr>
        <xdr:cNvPr id="3" name="2 Flecha derecha">
          <a:extLst>
            <a:ext uri="{FF2B5EF4-FFF2-40B4-BE49-F238E27FC236}">
              <a16:creationId xmlns:a16="http://schemas.microsoft.com/office/drawing/2014/main" id="{00000000-0008-0000-0100-000003000000}"/>
            </a:ext>
          </a:extLst>
        </xdr:cNvPr>
        <xdr:cNvSpPr/>
      </xdr:nvSpPr>
      <xdr:spPr>
        <a:xfrm>
          <a:off x="133350" y="12344400"/>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123825</xdr:colOff>
      <xdr:row>13</xdr:row>
      <xdr:rowOff>66675</xdr:rowOff>
    </xdr:from>
    <xdr:to>
      <xdr:col>0</xdr:col>
      <xdr:colOff>609600</xdr:colOff>
      <xdr:row>13</xdr:row>
      <xdr:rowOff>342900</xdr:rowOff>
    </xdr:to>
    <xdr:sp macro="" textlink="">
      <xdr:nvSpPr>
        <xdr:cNvPr id="4" name="3 Flecha derecha">
          <a:extLst>
            <a:ext uri="{FF2B5EF4-FFF2-40B4-BE49-F238E27FC236}">
              <a16:creationId xmlns:a16="http://schemas.microsoft.com/office/drawing/2014/main" id="{00000000-0008-0000-0100-000004000000}"/>
            </a:ext>
          </a:extLst>
        </xdr:cNvPr>
        <xdr:cNvSpPr/>
      </xdr:nvSpPr>
      <xdr:spPr>
        <a:xfrm>
          <a:off x="123825" y="1275397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twoCellAnchor>
    <xdr:from>
      <xdr:col>0</xdr:col>
      <xdr:colOff>133350</xdr:colOff>
      <xdr:row>14</xdr:row>
      <xdr:rowOff>47625</xdr:rowOff>
    </xdr:from>
    <xdr:to>
      <xdr:col>0</xdr:col>
      <xdr:colOff>619125</xdr:colOff>
      <xdr:row>14</xdr:row>
      <xdr:rowOff>323850</xdr:rowOff>
    </xdr:to>
    <xdr:sp macro="" textlink="">
      <xdr:nvSpPr>
        <xdr:cNvPr id="5" name="4 Flecha derecha">
          <a:extLst>
            <a:ext uri="{FF2B5EF4-FFF2-40B4-BE49-F238E27FC236}">
              <a16:creationId xmlns:a16="http://schemas.microsoft.com/office/drawing/2014/main" id="{00000000-0008-0000-0100-000005000000}"/>
            </a:ext>
          </a:extLst>
        </xdr:cNvPr>
        <xdr:cNvSpPr/>
      </xdr:nvSpPr>
      <xdr:spPr>
        <a:xfrm>
          <a:off x="133350" y="13173075"/>
          <a:ext cx="485775" cy="276225"/>
        </a:xfrm>
        <a:prstGeom prst="rightArrow">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57150</xdr:rowOff>
    </xdr:from>
    <xdr:to>
      <xdr:col>4</xdr:col>
      <xdr:colOff>723900</xdr:colOff>
      <xdr:row>24</xdr:row>
      <xdr:rowOff>19050</xdr:rowOff>
    </xdr:to>
    <xdr:sp macro="" textlink="">
      <xdr:nvSpPr>
        <xdr:cNvPr id="8" name="7 Rectángulo">
          <a:extLst>
            <a:ext uri="{FF2B5EF4-FFF2-40B4-BE49-F238E27FC236}">
              <a16:creationId xmlns:a16="http://schemas.microsoft.com/office/drawing/2014/main" id="{00000000-0008-0000-0300-000008000000}"/>
            </a:ext>
          </a:extLst>
        </xdr:cNvPr>
        <xdr:cNvSpPr/>
      </xdr:nvSpPr>
      <xdr:spPr>
        <a:xfrm>
          <a:off x="47625" y="57150"/>
          <a:ext cx="3724275" cy="6257925"/>
        </a:xfrm>
        <a:prstGeom prst="rect">
          <a:avLst/>
        </a:prstGeom>
        <a:scene3d>
          <a:camera prst="orthographicFront">
            <a:rot lat="0" lon="0" rev="0"/>
          </a:camera>
          <a:lightRig rig="threePt" dir="t">
            <a:rot lat="0" lon="0" rev="1200000"/>
          </a:lightRig>
        </a:scene3d>
        <a:sp3d>
          <a:bevelT w="63500" h="25400"/>
        </a:sp3d>
      </xdr:spPr>
      <xdr:style>
        <a:lnRef idx="0">
          <a:schemeClr val="accent1"/>
        </a:lnRef>
        <a:fillRef idx="3">
          <a:schemeClr val="accent1"/>
        </a:fillRef>
        <a:effectRef idx="3">
          <a:schemeClr val="accent1"/>
        </a:effectRef>
        <a:fontRef idx="minor">
          <a:schemeClr val="lt1"/>
        </a:fontRef>
      </xdr:style>
      <xdr:txBody>
        <a:bodyPr vertOverflow="clip" rtlCol="0" anchor="ctr"/>
        <a:lstStyle/>
        <a:p>
          <a:endParaRPr lang="es-ES"/>
        </a:p>
      </xdr:txBody>
    </xdr:sp>
    <xdr:clientData/>
  </xdr:twoCellAnchor>
  <xdr:twoCellAnchor>
    <xdr:from>
      <xdr:col>5</xdr:col>
      <xdr:colOff>66675</xdr:colOff>
      <xdr:row>0</xdr:row>
      <xdr:rowOff>95250</xdr:rowOff>
    </xdr:from>
    <xdr:to>
      <xdr:col>10</xdr:col>
      <xdr:colOff>28575</xdr:colOff>
      <xdr:row>6</xdr:row>
      <xdr:rowOff>171450</xdr:rowOff>
    </xdr:to>
    <xdr:sp macro="" textlink="">
      <xdr:nvSpPr>
        <xdr:cNvPr id="3" name="Rectangle 4">
          <a:extLst>
            <a:ext uri="{FF2B5EF4-FFF2-40B4-BE49-F238E27FC236}">
              <a16:creationId xmlns:a16="http://schemas.microsoft.com/office/drawing/2014/main" id="{00000000-0008-0000-0300-000003000000}"/>
            </a:ext>
          </a:extLst>
        </xdr:cNvPr>
        <xdr:cNvSpPr>
          <a:spLocks noGrp="1" noChangeArrowheads="1"/>
        </xdr:cNvSpPr>
      </xdr:nvSpPr>
      <xdr:spPr bwMode="gray">
        <a:xfrm>
          <a:off x="3876675" y="95250"/>
          <a:ext cx="3771900" cy="1219200"/>
        </a:xfrm>
        <a:prstGeom prst="rect">
          <a:avLst/>
        </a:prstGeom>
        <a:noFill/>
        <a:ln w="9525">
          <a:noFill/>
          <a:miter lim="800000"/>
          <a:headEnd/>
          <a:tailEnd/>
        </a:ln>
        <a:effectLst>
          <a:outerShdw blurRad="50800" dist="38100" algn="l" rotWithShape="0">
            <a:prstClr val="black">
              <a:alpha val="40000"/>
            </a:prstClr>
          </a:outerShdw>
        </a:effectLst>
      </xdr:spPr>
      <xdr:txBody>
        <a:bodyPr vert="horz" wrap="square" lIns="91440" tIns="45720" rIns="91440" bIns="45720" numCol="1" anchor="ctr" anchorCtr="0" compatLnSpc="1">
          <a:prstTxWarp prst="textNoShape">
            <a:avLst/>
          </a:prstTxWarp>
        </a:bodyPr>
        <a:lstStyle>
          <a:lvl1pPr algn="r" rtl="0" eaLnBrk="1" fontAlgn="base" hangingPunct="1">
            <a:spcBef>
              <a:spcPct val="0"/>
            </a:spcBef>
            <a:spcAft>
              <a:spcPct val="0"/>
            </a:spcAft>
            <a:defRPr sz="2800" b="0">
              <a:solidFill>
                <a:schemeClr val="accent1"/>
              </a:solidFill>
              <a:latin typeface="+mj-lt"/>
              <a:ea typeface="+mj-ea"/>
              <a:cs typeface="+mj-cs"/>
            </a:defRPr>
          </a:lvl1pPr>
          <a:lvl2pPr algn="l" rtl="0" eaLnBrk="1" fontAlgn="base" hangingPunct="1">
            <a:spcBef>
              <a:spcPct val="0"/>
            </a:spcBef>
            <a:spcAft>
              <a:spcPct val="0"/>
            </a:spcAft>
            <a:defRPr sz="2800" b="1">
              <a:solidFill>
                <a:schemeClr val="bg1"/>
              </a:solidFill>
              <a:latin typeface="Verdana" pitchFamily="34" charset="0"/>
            </a:defRPr>
          </a:lvl2pPr>
          <a:lvl3pPr algn="l" rtl="0" eaLnBrk="1" fontAlgn="base" hangingPunct="1">
            <a:spcBef>
              <a:spcPct val="0"/>
            </a:spcBef>
            <a:spcAft>
              <a:spcPct val="0"/>
            </a:spcAft>
            <a:defRPr sz="2800" b="1">
              <a:solidFill>
                <a:schemeClr val="bg1"/>
              </a:solidFill>
              <a:latin typeface="Verdana" pitchFamily="34" charset="0"/>
            </a:defRPr>
          </a:lvl3pPr>
          <a:lvl4pPr algn="l" rtl="0" eaLnBrk="1" fontAlgn="base" hangingPunct="1">
            <a:spcBef>
              <a:spcPct val="0"/>
            </a:spcBef>
            <a:spcAft>
              <a:spcPct val="0"/>
            </a:spcAft>
            <a:defRPr sz="2800" b="1">
              <a:solidFill>
                <a:schemeClr val="bg1"/>
              </a:solidFill>
              <a:latin typeface="Verdana" pitchFamily="34" charset="0"/>
            </a:defRPr>
          </a:lvl4pPr>
          <a:lvl5pPr algn="l" rtl="0" eaLnBrk="1" fontAlgn="base" hangingPunct="1">
            <a:spcBef>
              <a:spcPct val="0"/>
            </a:spcBef>
            <a:spcAft>
              <a:spcPct val="0"/>
            </a:spcAft>
            <a:defRPr sz="2800" b="1">
              <a:solidFill>
                <a:schemeClr val="bg1"/>
              </a:solidFill>
              <a:latin typeface="Verdana" pitchFamily="34" charset="0"/>
            </a:defRPr>
          </a:lvl5pPr>
          <a:lvl6pPr marL="457200" algn="l" rtl="0" eaLnBrk="1" fontAlgn="base" hangingPunct="1">
            <a:spcBef>
              <a:spcPct val="0"/>
            </a:spcBef>
            <a:spcAft>
              <a:spcPct val="0"/>
            </a:spcAft>
            <a:defRPr sz="2800" b="1">
              <a:solidFill>
                <a:schemeClr val="bg1"/>
              </a:solidFill>
              <a:latin typeface="Verdana" pitchFamily="34" charset="0"/>
            </a:defRPr>
          </a:lvl6pPr>
          <a:lvl7pPr marL="914400" algn="l" rtl="0" eaLnBrk="1" fontAlgn="base" hangingPunct="1">
            <a:spcBef>
              <a:spcPct val="0"/>
            </a:spcBef>
            <a:spcAft>
              <a:spcPct val="0"/>
            </a:spcAft>
            <a:defRPr sz="2800" b="1">
              <a:solidFill>
                <a:schemeClr val="bg1"/>
              </a:solidFill>
              <a:latin typeface="Verdana" pitchFamily="34" charset="0"/>
            </a:defRPr>
          </a:lvl7pPr>
          <a:lvl8pPr marL="1371600" algn="l" rtl="0" eaLnBrk="1" fontAlgn="base" hangingPunct="1">
            <a:spcBef>
              <a:spcPct val="0"/>
            </a:spcBef>
            <a:spcAft>
              <a:spcPct val="0"/>
            </a:spcAft>
            <a:defRPr sz="2800" b="1">
              <a:solidFill>
                <a:schemeClr val="bg1"/>
              </a:solidFill>
              <a:latin typeface="Verdana" pitchFamily="34" charset="0"/>
            </a:defRPr>
          </a:lvl8pPr>
          <a:lvl9pPr marL="1828800" algn="l" rtl="0" eaLnBrk="1" fontAlgn="base" hangingPunct="1">
            <a:spcBef>
              <a:spcPct val="0"/>
            </a:spcBef>
            <a:spcAft>
              <a:spcPct val="0"/>
            </a:spcAft>
            <a:defRPr sz="2800" b="1">
              <a:solidFill>
                <a:schemeClr val="bg1"/>
              </a:solidFill>
              <a:latin typeface="Verdana" pitchFamily="34" charset="0"/>
            </a:defRPr>
          </a:lvl9pPr>
        </a:lstStyle>
        <a:p>
          <a:r>
            <a:rPr lang="es-CR" sz="2200" b="1"/>
            <a:t>Programa de Gestión Ambiental Institucional</a:t>
          </a:r>
          <a:br>
            <a:rPr lang="es-CR" sz="2200" b="1"/>
          </a:br>
          <a:r>
            <a:rPr lang="es-CR" sz="2200" b="1"/>
            <a:t>PGAI´s</a:t>
          </a:r>
        </a:p>
      </xdr:txBody>
    </xdr:sp>
    <xdr:clientData/>
  </xdr:twoCellAnchor>
  <xdr:oneCellAnchor>
    <xdr:from>
      <xdr:col>5</xdr:col>
      <xdr:colOff>190499</xdr:colOff>
      <xdr:row>7</xdr:row>
      <xdr:rowOff>82938</xdr:rowOff>
    </xdr:from>
    <xdr:ext cx="5124451" cy="356648"/>
    <xdr:sp macro="" textlink="">
      <xdr:nvSpPr>
        <xdr:cNvPr id="5" name="4 Rectángulo">
          <a:extLst>
            <a:ext uri="{FF2B5EF4-FFF2-40B4-BE49-F238E27FC236}">
              <a16:creationId xmlns:a16="http://schemas.microsoft.com/office/drawing/2014/main" id="{00000000-0008-0000-0300-000005000000}"/>
            </a:ext>
          </a:extLst>
        </xdr:cNvPr>
        <xdr:cNvSpPr/>
      </xdr:nvSpPr>
      <xdr:spPr>
        <a:xfrm>
          <a:off x="3974403" y="1452972"/>
          <a:ext cx="5124451" cy="356648"/>
        </a:xfrm>
        <a:prstGeom prst="rect">
          <a:avLst/>
        </a:prstGeom>
        <a:noFill/>
        <a:effectLst>
          <a:innerShdw blurRad="63500" dist="50800" dir="18900000">
            <a:prstClr val="black">
              <a:alpha val="50000"/>
            </a:prstClr>
          </a:innerShdw>
        </a:effectLst>
      </xdr:spPr>
      <xdr:txBody>
        <a:bodyPr wrap="square" lIns="91440" tIns="45720" rIns="91440" bIns="45720">
          <a:noAutofit/>
        </a:bodyPr>
        <a:lstStyle/>
        <a:p>
          <a:pPr algn="ctr"/>
          <a:r>
            <a:rPr lang="es-ES" sz="1600" b="1">
              <a:solidFill>
                <a:schemeClr val="accent1"/>
              </a:solidFill>
              <a:effectLst>
                <a:outerShdw blurRad="63500" sx="102000" sy="102000" algn="ctr" rotWithShape="0">
                  <a:prstClr val="black">
                    <a:alpha val="40000"/>
                  </a:prstClr>
                </a:outerShdw>
              </a:effectLst>
              <a:latin typeface="+mj-lt"/>
              <a:ea typeface="+mj-ea"/>
              <a:cs typeface="+mj-cs"/>
            </a:rPr>
            <a:t>CONTROL DEL CONSUMO DE ENERGÍA ELÉCTRICA</a:t>
          </a:r>
        </a:p>
        <a:p>
          <a:pPr algn="ctr"/>
          <a:r>
            <a:rPr lang="es-ES" sz="1600" b="1">
              <a:solidFill>
                <a:schemeClr val="accent1"/>
              </a:solidFill>
              <a:effectLst>
                <a:outerShdw blurRad="63500" sx="102000" sy="102000" algn="ctr" rotWithShape="0">
                  <a:prstClr val="black">
                    <a:alpha val="40000"/>
                  </a:prstClr>
                </a:outerShdw>
              </a:effectLst>
              <a:latin typeface="+mj-lt"/>
              <a:ea typeface="+mj-ea"/>
              <a:cs typeface="+mj-cs"/>
            </a:rPr>
            <a:t>V 1.4</a:t>
          </a:r>
        </a:p>
      </xdr:txBody>
    </xdr:sp>
    <xdr:clientData/>
  </xdr:oneCellAnchor>
  <xdr:twoCellAnchor editAs="oneCell">
    <xdr:from>
      <xdr:col>0</xdr:col>
      <xdr:colOff>92529</xdr:colOff>
      <xdr:row>13</xdr:row>
      <xdr:rowOff>227849</xdr:rowOff>
    </xdr:from>
    <xdr:to>
      <xdr:col>4</xdr:col>
      <xdr:colOff>598715</xdr:colOff>
      <xdr:row>23</xdr:row>
      <xdr:rowOff>97846</xdr:rowOff>
    </xdr:to>
    <xdr:pic>
      <xdr:nvPicPr>
        <xdr:cNvPr id="12" name="Picture 2">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529" y="3303063"/>
          <a:ext cx="3554186" cy="3462283"/>
        </a:xfrm>
        <a:prstGeom prst="rect">
          <a:avLst/>
        </a:prstGeom>
        <a:ln>
          <a:noFill/>
        </a:ln>
        <a:effectLst>
          <a:softEdge rad="112500"/>
        </a:effectLst>
      </xdr:spPr>
    </xdr:pic>
    <xdr:clientData/>
  </xdr:twoCellAnchor>
  <xdr:twoCellAnchor editAs="oneCell">
    <xdr:from>
      <xdr:col>0</xdr:col>
      <xdr:colOff>102054</xdr:colOff>
      <xdr:row>1</xdr:row>
      <xdr:rowOff>75859</xdr:rowOff>
    </xdr:from>
    <xdr:to>
      <xdr:col>4</xdr:col>
      <xdr:colOff>642932</xdr:colOff>
      <xdr:row>13</xdr:row>
      <xdr:rowOff>122464</xdr:rowOff>
    </xdr:to>
    <xdr:pic>
      <xdr:nvPicPr>
        <xdr:cNvPr id="13" name="Picture 6">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2054" y="266359"/>
          <a:ext cx="3588878" cy="2931319"/>
        </a:xfrm>
        <a:prstGeom prst="rect">
          <a:avLst/>
        </a:prstGeom>
        <a:ln>
          <a:noFill/>
        </a:ln>
        <a:effectLst>
          <a:softEdge rad="112500"/>
        </a:effectLst>
      </xdr:spPr>
    </xdr:pic>
    <xdr:clientData/>
  </xdr:twoCellAnchor>
  <xdr:twoCellAnchor>
    <xdr:from>
      <xdr:col>10</xdr:col>
      <xdr:colOff>91337</xdr:colOff>
      <xdr:row>1</xdr:row>
      <xdr:rowOff>26096</xdr:rowOff>
    </xdr:from>
    <xdr:to>
      <xdr:col>11</xdr:col>
      <xdr:colOff>717638</xdr:colOff>
      <xdr:row>6</xdr:row>
      <xdr:rowOff>130479</xdr:rowOff>
    </xdr:to>
    <xdr:sp macro="" textlink="">
      <xdr:nvSpPr>
        <xdr:cNvPr id="9" name="8 CuadroTexto">
          <a:extLst>
            <a:ext uri="{FF2B5EF4-FFF2-40B4-BE49-F238E27FC236}">
              <a16:creationId xmlns:a16="http://schemas.microsoft.com/office/drawing/2014/main" id="{00000000-0008-0000-0300-000009000000}"/>
            </a:ext>
          </a:extLst>
        </xdr:cNvPr>
        <xdr:cNvSpPr txBox="1"/>
      </xdr:nvSpPr>
      <xdr:spPr>
        <a:xfrm>
          <a:off x="7659145" y="221815"/>
          <a:ext cx="1383082" cy="1082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CR" sz="1100"/>
        </a:p>
        <a:p>
          <a:pPr algn="ctr"/>
          <a:r>
            <a:rPr lang="es-CR" sz="1400" b="1"/>
            <a:t>LOGO DE LA INSTITUCIÓN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7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7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7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7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7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7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7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7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7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7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7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8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8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8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8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8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8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8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8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8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8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8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8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8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31</xdr:row>
      <xdr:rowOff>0</xdr:rowOff>
    </xdr:from>
    <xdr:to>
      <xdr:col>8</xdr:col>
      <xdr:colOff>714375</xdr:colOff>
      <xdr:row>50</xdr:row>
      <xdr:rowOff>161925</xdr:rowOff>
    </xdr:to>
    <xdr:graphicFrame macro="">
      <xdr:nvGraphicFramePr>
        <xdr:cNvPr id="2" name="2 Gráfico">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 name="2 Gráfic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4" name="3 Gráfico">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5" name="4 Gráfico">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6" name="5 Gráfico">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7" name="6 Gráfico">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8" name="2 Gráfico">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9" name="8 Gráfico">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0" name="9 Gráfico">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1" name="10 Gráfico">
          <a:extLst>
            <a:ext uri="{FF2B5EF4-FFF2-40B4-BE49-F238E27FC236}">
              <a16:creationId xmlns:a16="http://schemas.microsoft.com/office/drawing/2014/main" id="{00000000-0008-0000-09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2" name="11 Gráfico">
          <a:extLst>
            <a:ext uri="{FF2B5EF4-FFF2-40B4-BE49-F238E27FC236}">
              <a16:creationId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3" name="12 Gráfico">
          <a:extLst>
            <a:ext uri="{FF2B5EF4-FFF2-40B4-BE49-F238E27FC236}">
              <a16:creationId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14" name="2 Gráfico">
          <a:extLst>
            <a:ext uri="{FF2B5EF4-FFF2-40B4-BE49-F238E27FC236}">
              <a16:creationId xmlns:a16="http://schemas.microsoft.com/office/drawing/2014/main" id="{00000000-0008-0000-0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15" name="14 Gráfico">
          <a:extLst>
            <a:ext uri="{FF2B5EF4-FFF2-40B4-BE49-F238E27FC236}">
              <a16:creationId xmlns:a16="http://schemas.microsoft.com/office/drawing/2014/main" id="{00000000-0008-0000-0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16" name="15 Gráfico">
          <a:extLst>
            <a:ext uri="{FF2B5EF4-FFF2-40B4-BE49-F238E27FC236}">
              <a16:creationId xmlns:a16="http://schemas.microsoft.com/office/drawing/2014/main" id="{00000000-0008-0000-09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17" name="16 Gráfico">
          <a:extLst>
            <a:ext uri="{FF2B5EF4-FFF2-40B4-BE49-F238E27FC236}">
              <a16:creationId xmlns:a16="http://schemas.microsoft.com/office/drawing/2014/main" id="{00000000-0008-0000-09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18" name="17 Gráfico">
          <a:extLst>
            <a:ext uri="{FF2B5EF4-FFF2-40B4-BE49-F238E27FC236}">
              <a16:creationId xmlns:a16="http://schemas.microsoft.com/office/drawing/2014/main" id="{00000000-0008-0000-09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19" name="18 Gráfico">
          <a:extLst>
            <a:ext uri="{FF2B5EF4-FFF2-40B4-BE49-F238E27FC236}">
              <a16:creationId xmlns:a16="http://schemas.microsoft.com/office/drawing/2014/main" id="{00000000-0008-0000-09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0" name="2 Gráfico">
          <a:extLst>
            <a:ext uri="{FF2B5EF4-FFF2-40B4-BE49-F238E27FC236}">
              <a16:creationId xmlns:a16="http://schemas.microsoft.com/office/drawing/2014/main" id="{00000000-0008-0000-09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1" name="20 Gráfico">
          <a:extLst>
            <a:ext uri="{FF2B5EF4-FFF2-40B4-BE49-F238E27FC236}">
              <a16:creationId xmlns:a16="http://schemas.microsoft.com/office/drawing/2014/main" id="{00000000-0008-0000-09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2" name="21 Gráfico">
          <a:extLst>
            <a:ext uri="{FF2B5EF4-FFF2-40B4-BE49-F238E27FC236}">
              <a16:creationId xmlns:a16="http://schemas.microsoft.com/office/drawing/2014/main" id="{00000000-0008-0000-09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3" name="22 Gráfico">
          <a:extLst>
            <a:ext uri="{FF2B5EF4-FFF2-40B4-BE49-F238E27FC236}">
              <a16:creationId xmlns:a16="http://schemas.microsoft.com/office/drawing/2014/main" id="{00000000-0008-0000-09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24" name="23 Gráfico">
          <a:extLst>
            <a:ext uri="{FF2B5EF4-FFF2-40B4-BE49-F238E27FC236}">
              <a16:creationId xmlns:a16="http://schemas.microsoft.com/office/drawing/2014/main" id="{00000000-0008-0000-09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25" name="24 Gráfico">
          <a:extLst>
            <a:ext uri="{FF2B5EF4-FFF2-40B4-BE49-F238E27FC236}">
              <a16:creationId xmlns:a16="http://schemas.microsoft.com/office/drawing/2014/main" id="{00000000-0008-0000-09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26" name="2 Gráfico">
          <a:extLst>
            <a:ext uri="{FF2B5EF4-FFF2-40B4-BE49-F238E27FC236}">
              <a16:creationId xmlns:a16="http://schemas.microsoft.com/office/drawing/2014/main" id="{00000000-0008-0000-09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27" name="26 Gráfico">
          <a:extLst>
            <a:ext uri="{FF2B5EF4-FFF2-40B4-BE49-F238E27FC236}">
              <a16:creationId xmlns:a16="http://schemas.microsoft.com/office/drawing/2014/main" id="{00000000-0008-0000-09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28" name="27 Gráfico">
          <a:extLst>
            <a:ext uri="{FF2B5EF4-FFF2-40B4-BE49-F238E27FC236}">
              <a16:creationId xmlns:a16="http://schemas.microsoft.com/office/drawing/2014/main" id="{00000000-0008-0000-09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29" name="28 Gráfico">
          <a:extLst>
            <a:ext uri="{FF2B5EF4-FFF2-40B4-BE49-F238E27FC236}">
              <a16:creationId xmlns:a16="http://schemas.microsoft.com/office/drawing/2014/main" id="{00000000-0008-0000-09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0" name="29 Gráfico">
          <a:extLst>
            <a:ext uri="{FF2B5EF4-FFF2-40B4-BE49-F238E27FC236}">
              <a16:creationId xmlns:a16="http://schemas.microsoft.com/office/drawing/2014/main" id="{00000000-0008-0000-09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1" name="30 Gráfico">
          <a:extLst>
            <a:ext uri="{FF2B5EF4-FFF2-40B4-BE49-F238E27FC236}">
              <a16:creationId xmlns:a16="http://schemas.microsoft.com/office/drawing/2014/main" id="{00000000-0008-0000-09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31</xdr:row>
      <xdr:rowOff>0</xdr:rowOff>
    </xdr:from>
    <xdr:to>
      <xdr:col>8</xdr:col>
      <xdr:colOff>714375</xdr:colOff>
      <xdr:row>50</xdr:row>
      <xdr:rowOff>161925</xdr:rowOff>
    </xdr:to>
    <xdr:graphicFrame macro="">
      <xdr:nvGraphicFramePr>
        <xdr:cNvPr id="32" name="2 Gráfico">
          <a:extLst>
            <a:ext uri="{FF2B5EF4-FFF2-40B4-BE49-F238E27FC236}">
              <a16:creationId xmlns:a16="http://schemas.microsoft.com/office/drawing/2014/main" id="{00000000-0008-0000-09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53</xdr:row>
      <xdr:rowOff>48523</xdr:rowOff>
    </xdr:from>
    <xdr:to>
      <xdr:col>8</xdr:col>
      <xdr:colOff>714375</xdr:colOff>
      <xdr:row>72</xdr:row>
      <xdr:rowOff>161924</xdr:rowOff>
    </xdr:to>
    <xdr:graphicFrame macro="">
      <xdr:nvGraphicFramePr>
        <xdr:cNvPr id="33" name="32 Gráfico">
          <a:extLst>
            <a:ext uri="{FF2B5EF4-FFF2-40B4-BE49-F238E27FC236}">
              <a16:creationId xmlns:a16="http://schemas.microsoft.com/office/drawing/2014/main" id="{00000000-0008-0000-09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77</xdr:row>
      <xdr:rowOff>1</xdr:rowOff>
    </xdr:from>
    <xdr:to>
      <xdr:col>8</xdr:col>
      <xdr:colOff>714375</xdr:colOff>
      <xdr:row>95</xdr:row>
      <xdr:rowOff>152401</xdr:rowOff>
    </xdr:to>
    <xdr:graphicFrame macro="">
      <xdr:nvGraphicFramePr>
        <xdr:cNvPr id="34" name="33 Gráfico">
          <a:extLst>
            <a:ext uri="{FF2B5EF4-FFF2-40B4-BE49-F238E27FC236}">
              <a16:creationId xmlns:a16="http://schemas.microsoft.com/office/drawing/2014/main" id="{00000000-0008-0000-09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19050</xdr:colOff>
      <xdr:row>98</xdr:row>
      <xdr:rowOff>29114</xdr:rowOff>
    </xdr:from>
    <xdr:to>
      <xdr:col>8</xdr:col>
      <xdr:colOff>733425</xdr:colOff>
      <xdr:row>116</xdr:row>
      <xdr:rowOff>171450</xdr:rowOff>
    </xdr:to>
    <xdr:graphicFrame macro="">
      <xdr:nvGraphicFramePr>
        <xdr:cNvPr id="35" name="34 Gráfico">
          <a:extLst>
            <a:ext uri="{FF2B5EF4-FFF2-40B4-BE49-F238E27FC236}">
              <a16:creationId xmlns:a16="http://schemas.microsoft.com/office/drawing/2014/main" id="{00000000-0008-0000-09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119</xdr:row>
      <xdr:rowOff>28574</xdr:rowOff>
    </xdr:from>
    <xdr:to>
      <xdr:col>8</xdr:col>
      <xdr:colOff>714375</xdr:colOff>
      <xdr:row>137</xdr:row>
      <xdr:rowOff>152399</xdr:rowOff>
    </xdr:to>
    <xdr:graphicFrame macro="">
      <xdr:nvGraphicFramePr>
        <xdr:cNvPr id="36" name="35 Gráfico">
          <a:extLst>
            <a:ext uri="{FF2B5EF4-FFF2-40B4-BE49-F238E27FC236}">
              <a16:creationId xmlns:a16="http://schemas.microsoft.com/office/drawing/2014/main" id="{00000000-0008-0000-09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140</xdr:row>
      <xdr:rowOff>28575</xdr:rowOff>
    </xdr:from>
    <xdr:to>
      <xdr:col>8</xdr:col>
      <xdr:colOff>714375</xdr:colOff>
      <xdr:row>158</xdr:row>
      <xdr:rowOff>152400</xdr:rowOff>
    </xdr:to>
    <xdr:graphicFrame macro="">
      <xdr:nvGraphicFramePr>
        <xdr:cNvPr id="37" name="36 Gráfico">
          <a:extLst>
            <a:ext uri="{FF2B5EF4-FFF2-40B4-BE49-F238E27FC236}">
              <a16:creationId xmlns:a16="http://schemas.microsoft.com/office/drawing/2014/main" id="{00000000-0008-0000-09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digeca.go.cr/ambientalizacion/herramientasPGA.html" TargetMode="External"/><Relationship Id="rId1" Type="http://schemas.openxmlformats.org/officeDocument/2006/relationships/hyperlink" Target="http://www.digeca.go.cr/ambientalizacion/herramientasPGA.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cglobal.imn.ac.cr/sites/default/files/documentos/factoresemision-gei-2014_1.pdfde%20Gest"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ycarrillo@imprenta.go.cr"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9"/>
  <sheetViews>
    <sheetView topLeftCell="A111" zoomScaleNormal="100" workbookViewId="0">
      <selection activeCell="D16" sqref="D16:J16"/>
    </sheetView>
  </sheetViews>
  <sheetFormatPr baseColWidth="10" defaultRowHeight="15.75" x14ac:dyDescent="0.25"/>
  <cols>
    <col min="1" max="2" width="8.7109375" style="60" customWidth="1"/>
    <col min="3" max="11" width="15.7109375" style="60" customWidth="1"/>
    <col min="12" max="16384" width="11.42578125" style="60"/>
  </cols>
  <sheetData>
    <row r="1" spans="1:11" ht="24.95" customHeight="1" x14ac:dyDescent="0.35">
      <c r="A1" s="102" t="s">
        <v>73</v>
      </c>
      <c r="B1" s="102"/>
      <c r="C1" s="102"/>
      <c r="D1" s="102"/>
      <c r="E1" s="102"/>
      <c r="F1" s="102"/>
      <c r="G1" s="102"/>
      <c r="H1" s="102"/>
      <c r="I1" s="102"/>
      <c r="J1" s="102"/>
      <c r="K1" s="59"/>
    </row>
    <row r="2" spans="1:11" ht="24.95" customHeight="1" x14ac:dyDescent="0.35">
      <c r="A2" s="102" t="s">
        <v>74</v>
      </c>
      <c r="B2" s="102"/>
      <c r="C2" s="102"/>
      <c r="D2" s="102"/>
      <c r="E2" s="102"/>
      <c r="F2" s="102"/>
      <c r="G2" s="102"/>
      <c r="H2" s="102"/>
      <c r="I2" s="102"/>
      <c r="J2" s="102"/>
      <c r="K2" s="59"/>
    </row>
    <row r="3" spans="1:11" x14ac:dyDescent="0.25">
      <c r="A3" s="61"/>
      <c r="B3" s="61"/>
      <c r="C3" s="61"/>
      <c r="D3" s="61"/>
      <c r="E3" s="61"/>
      <c r="F3" s="61"/>
      <c r="G3" s="61"/>
      <c r="H3" s="61"/>
      <c r="I3" s="61"/>
      <c r="J3" s="61"/>
      <c r="K3" s="61"/>
    </row>
    <row r="4" spans="1:11" ht="36.75" customHeight="1" x14ac:dyDescent="0.25">
      <c r="A4" s="101" t="s">
        <v>76</v>
      </c>
      <c r="B4" s="101"/>
      <c r="C4" s="101"/>
      <c r="D4" s="101"/>
      <c r="E4" s="101"/>
      <c r="F4" s="101"/>
      <c r="G4" s="101"/>
      <c r="H4" s="101"/>
      <c r="I4" s="101"/>
      <c r="J4" s="62"/>
      <c r="K4" s="62"/>
    </row>
    <row r="5" spans="1:11" ht="20.100000000000001" customHeight="1" x14ac:dyDescent="0.25">
      <c r="A5" s="63"/>
      <c r="B5" s="63"/>
      <c r="C5" s="63"/>
      <c r="D5" s="63"/>
      <c r="E5" s="63"/>
      <c r="F5" s="63"/>
      <c r="G5" s="63"/>
      <c r="H5" s="63"/>
      <c r="I5" s="63"/>
      <c r="J5" s="63"/>
      <c r="K5" s="63"/>
    </row>
    <row r="6" spans="1:11" ht="20.100000000000001" customHeight="1" x14ac:dyDescent="0.25">
      <c r="A6" s="64" t="s">
        <v>56</v>
      </c>
      <c r="B6" s="63"/>
      <c r="C6" s="63"/>
      <c r="D6" s="63"/>
      <c r="E6" s="63"/>
      <c r="F6" s="63"/>
      <c r="G6" s="63"/>
      <c r="H6" s="63"/>
      <c r="I6" s="63"/>
      <c r="J6" s="63"/>
      <c r="K6" s="63"/>
    </row>
    <row r="7" spans="1:11" ht="20.100000000000001" customHeight="1" x14ac:dyDescent="0.25">
      <c r="A7" s="63"/>
      <c r="B7" s="63"/>
      <c r="C7" s="63"/>
      <c r="D7" s="63"/>
      <c r="E7" s="63"/>
      <c r="F7" s="63"/>
      <c r="G7" s="63"/>
      <c r="H7" s="63"/>
      <c r="I7" s="63"/>
      <c r="J7" s="63"/>
      <c r="K7" s="63"/>
    </row>
    <row r="8" spans="1:11" ht="15" customHeight="1" x14ac:dyDescent="0.25">
      <c r="A8" s="65">
        <v>1</v>
      </c>
      <c r="B8" s="66" t="s">
        <v>57</v>
      </c>
      <c r="C8" s="63"/>
      <c r="D8" s="111"/>
      <c r="E8" s="111"/>
      <c r="F8" s="111"/>
      <c r="G8" s="111"/>
      <c r="H8" s="111"/>
      <c r="I8" s="111"/>
      <c r="J8" s="111"/>
      <c r="K8" s="63"/>
    </row>
    <row r="9" spans="1:11" ht="15" customHeight="1" x14ac:dyDescent="0.25">
      <c r="A9" s="65">
        <v>2</v>
      </c>
      <c r="B9" s="66" t="s">
        <v>99</v>
      </c>
      <c r="C9" s="63"/>
      <c r="D9" s="111"/>
      <c r="E9" s="111"/>
      <c r="F9" s="111"/>
      <c r="G9" s="111"/>
      <c r="H9" s="111"/>
      <c r="I9" s="111"/>
      <c r="J9" s="111"/>
      <c r="K9" s="63"/>
    </row>
    <row r="10" spans="1:11" ht="15" customHeight="1" x14ac:dyDescent="0.25">
      <c r="A10" s="65">
        <v>3</v>
      </c>
      <c r="B10" s="66" t="s">
        <v>59</v>
      </c>
      <c r="C10" s="63"/>
      <c r="D10" s="111"/>
      <c r="E10" s="111"/>
      <c r="F10" s="111"/>
      <c r="G10" s="111"/>
      <c r="H10" s="111"/>
      <c r="I10" s="111"/>
      <c r="J10" s="111"/>
      <c r="K10" s="63"/>
    </row>
    <row r="11" spans="1:11" ht="15" customHeight="1" x14ac:dyDescent="0.25">
      <c r="A11" s="65">
        <v>4</v>
      </c>
      <c r="B11" s="66" t="s">
        <v>58</v>
      </c>
      <c r="C11" s="63"/>
      <c r="D11" s="111"/>
      <c r="E11" s="111"/>
      <c r="F11" s="111"/>
      <c r="G11" s="111"/>
      <c r="H11" s="111"/>
      <c r="I11" s="111"/>
      <c r="J11" s="111"/>
      <c r="K11" s="63"/>
    </row>
    <row r="12" spans="1:11" ht="15" customHeight="1" x14ac:dyDescent="0.25">
      <c r="A12" s="65">
        <v>5</v>
      </c>
      <c r="B12" s="66" t="s">
        <v>60</v>
      </c>
      <c r="C12" s="63"/>
      <c r="D12" s="111"/>
      <c r="E12" s="111"/>
      <c r="F12" s="111"/>
      <c r="G12" s="111"/>
      <c r="H12" s="111"/>
      <c r="I12" s="111"/>
      <c r="J12" s="111"/>
      <c r="K12" s="63"/>
    </row>
    <row r="13" spans="1:11" ht="15" customHeight="1" x14ac:dyDescent="0.25">
      <c r="A13" s="65">
        <v>6</v>
      </c>
      <c r="B13" s="66" t="s">
        <v>61</v>
      </c>
      <c r="C13" s="63"/>
      <c r="D13" s="111"/>
      <c r="E13" s="111"/>
      <c r="F13" s="111"/>
      <c r="G13" s="111"/>
      <c r="H13" s="111"/>
      <c r="I13" s="111"/>
      <c r="J13" s="111"/>
      <c r="K13" s="63"/>
    </row>
    <row r="14" spans="1:11" ht="15" customHeight="1" x14ac:dyDescent="0.25">
      <c r="A14" s="65">
        <v>7</v>
      </c>
      <c r="B14" s="66" t="s">
        <v>62</v>
      </c>
      <c r="C14" s="63"/>
      <c r="D14" s="111"/>
      <c r="E14" s="111"/>
      <c r="F14" s="111"/>
      <c r="G14" s="111"/>
      <c r="H14" s="111"/>
      <c r="I14" s="111"/>
      <c r="J14" s="111"/>
      <c r="K14" s="63"/>
    </row>
    <row r="15" spans="1:11" ht="15" customHeight="1" x14ac:dyDescent="0.25">
      <c r="A15" s="65">
        <v>8</v>
      </c>
      <c r="B15" s="66" t="s">
        <v>63</v>
      </c>
      <c r="C15" s="63"/>
      <c r="D15" s="111"/>
      <c r="E15" s="111"/>
      <c r="F15" s="111"/>
      <c r="G15" s="111"/>
      <c r="H15" s="111"/>
      <c r="I15" s="111"/>
      <c r="J15" s="111"/>
      <c r="K15" s="63"/>
    </row>
    <row r="16" spans="1:11" ht="15" customHeight="1" x14ac:dyDescent="0.25">
      <c r="A16" s="65">
        <v>9</v>
      </c>
      <c r="B16" s="66" t="s">
        <v>64</v>
      </c>
      <c r="C16" s="63"/>
      <c r="D16" s="111"/>
      <c r="E16" s="111"/>
      <c r="F16" s="111"/>
      <c r="G16" s="111"/>
      <c r="H16" s="111"/>
      <c r="I16" s="111"/>
      <c r="J16" s="111"/>
      <c r="K16" s="63"/>
    </row>
    <row r="17" spans="1:11" ht="15" customHeight="1" x14ac:dyDescent="0.25">
      <c r="A17" s="65">
        <v>10</v>
      </c>
      <c r="B17" s="66" t="s">
        <v>65</v>
      </c>
      <c r="C17" s="63"/>
      <c r="D17" s="111"/>
      <c r="E17" s="111"/>
      <c r="F17" s="111"/>
      <c r="G17" s="111"/>
      <c r="H17" s="111"/>
      <c r="I17" s="111"/>
      <c r="J17" s="111"/>
      <c r="K17" s="63"/>
    </row>
    <row r="18" spans="1:11" ht="15" customHeight="1" x14ac:dyDescent="0.25">
      <c r="A18" s="65">
        <v>11</v>
      </c>
      <c r="B18" s="66" t="s">
        <v>66</v>
      </c>
      <c r="C18" s="63"/>
      <c r="D18" s="111"/>
      <c r="E18" s="111"/>
      <c r="F18" s="111"/>
      <c r="G18" s="111"/>
      <c r="H18" s="111"/>
      <c r="I18" s="111"/>
      <c r="J18" s="111"/>
      <c r="K18" s="63"/>
    </row>
    <row r="19" spans="1:11" ht="15" customHeight="1" x14ac:dyDescent="0.25">
      <c r="A19" s="65">
        <v>12</v>
      </c>
      <c r="B19" s="66" t="s">
        <v>67</v>
      </c>
      <c r="C19" s="63"/>
      <c r="D19" s="111"/>
      <c r="E19" s="111"/>
      <c r="F19" s="111"/>
      <c r="G19" s="111"/>
      <c r="H19" s="111"/>
      <c r="I19" s="111"/>
      <c r="J19" s="111"/>
      <c r="K19" s="63"/>
    </row>
    <row r="20" spans="1:11" ht="15" customHeight="1" x14ac:dyDescent="0.25">
      <c r="A20" s="65">
        <v>13</v>
      </c>
      <c r="B20" s="66" t="s">
        <v>68</v>
      </c>
      <c r="C20" s="63"/>
      <c r="D20" s="111"/>
      <c r="E20" s="111"/>
      <c r="F20" s="111"/>
      <c r="G20" s="111"/>
      <c r="H20" s="111"/>
      <c r="I20" s="111"/>
      <c r="J20" s="111"/>
      <c r="K20" s="63"/>
    </row>
    <row r="21" spans="1:11" ht="15" customHeight="1" x14ac:dyDescent="0.25">
      <c r="A21" s="65">
        <v>14</v>
      </c>
      <c r="B21" s="66" t="s">
        <v>69</v>
      </c>
      <c r="C21" s="63"/>
      <c r="D21" s="111"/>
      <c r="E21" s="111"/>
      <c r="F21" s="111"/>
      <c r="G21" s="111"/>
      <c r="H21" s="111"/>
      <c r="I21" s="111"/>
      <c r="J21" s="111"/>
      <c r="K21" s="63"/>
    </row>
    <row r="22" spans="1:11" ht="15" customHeight="1" x14ac:dyDescent="0.25">
      <c r="A22" s="65">
        <v>15</v>
      </c>
      <c r="B22" s="66" t="s">
        <v>70</v>
      </c>
      <c r="C22" s="63"/>
      <c r="D22" s="111"/>
      <c r="E22" s="111"/>
      <c r="F22" s="111"/>
      <c r="G22" s="111"/>
      <c r="H22" s="111"/>
      <c r="I22" s="111"/>
      <c r="J22" s="111"/>
      <c r="K22" s="63"/>
    </row>
    <row r="23" spans="1:11" ht="15" customHeight="1" x14ac:dyDescent="0.25">
      <c r="A23" s="65">
        <v>16</v>
      </c>
      <c r="B23" s="66" t="s">
        <v>71</v>
      </c>
      <c r="C23" s="63"/>
      <c r="D23" s="111"/>
      <c r="E23" s="111"/>
      <c r="F23" s="111"/>
      <c r="G23" s="111"/>
      <c r="H23" s="111"/>
      <c r="I23" s="111"/>
      <c r="J23" s="111"/>
      <c r="K23" s="63"/>
    </row>
    <row r="24" spans="1:11" ht="15" customHeight="1" x14ac:dyDescent="0.25">
      <c r="A24" s="65">
        <v>17</v>
      </c>
      <c r="B24" s="66" t="s">
        <v>72</v>
      </c>
      <c r="C24" s="63"/>
      <c r="D24" s="111"/>
      <c r="E24" s="111"/>
      <c r="F24" s="111"/>
      <c r="G24" s="111"/>
      <c r="H24" s="111"/>
      <c r="I24" s="111"/>
      <c r="J24" s="111"/>
      <c r="K24" s="63"/>
    </row>
    <row r="25" spans="1:11" ht="20.100000000000001" customHeight="1" x14ac:dyDescent="0.25">
      <c r="A25" s="63"/>
      <c r="B25" s="63"/>
      <c r="C25" s="63"/>
      <c r="D25" s="63"/>
      <c r="E25" s="63"/>
      <c r="F25" s="63"/>
      <c r="G25" s="63"/>
      <c r="H25" s="63"/>
      <c r="I25" s="63"/>
      <c r="J25" s="63"/>
      <c r="K25" s="63"/>
    </row>
    <row r="26" spans="1:11" ht="15" customHeight="1" x14ac:dyDescent="0.25">
      <c r="A26" s="65"/>
      <c r="B26" s="66"/>
      <c r="C26" s="63"/>
      <c r="D26" s="63"/>
      <c r="E26" s="63"/>
      <c r="F26" s="63"/>
      <c r="G26" s="63"/>
      <c r="H26" s="63"/>
      <c r="I26" s="63"/>
      <c r="J26" s="63"/>
      <c r="K26" s="63"/>
    </row>
    <row r="27" spans="1:11" x14ac:dyDescent="0.25">
      <c r="A27" s="64" t="s">
        <v>44</v>
      </c>
    </row>
    <row r="28" spans="1:11" x14ac:dyDescent="0.25">
      <c r="A28" s="64"/>
    </row>
    <row r="29" spans="1:11" s="68" customFormat="1" ht="39.950000000000003" customHeight="1" x14ac:dyDescent="0.25">
      <c r="A29" s="67">
        <v>1</v>
      </c>
      <c r="B29" s="101" t="s">
        <v>77</v>
      </c>
      <c r="C29" s="101"/>
      <c r="D29" s="101"/>
      <c r="E29" s="101"/>
      <c r="F29" s="101"/>
      <c r="G29" s="101"/>
      <c r="H29" s="101"/>
      <c r="I29" s="101"/>
      <c r="J29" s="101"/>
    </row>
    <row r="30" spans="1:11" s="68" customFormat="1" ht="75" customHeight="1" x14ac:dyDescent="0.25">
      <c r="A30" s="67">
        <v>2</v>
      </c>
      <c r="B30" s="101" t="s">
        <v>91</v>
      </c>
      <c r="C30" s="101"/>
      <c r="D30" s="101"/>
      <c r="E30" s="101"/>
      <c r="F30" s="101"/>
      <c r="G30" s="101"/>
      <c r="H30" s="101"/>
      <c r="I30" s="101"/>
      <c r="J30" s="101"/>
    </row>
    <row r="31" spans="1:11" s="68" customFormat="1" x14ac:dyDescent="0.25">
      <c r="A31" s="67"/>
    </row>
    <row r="32" spans="1:11" s="68" customFormat="1" x14ac:dyDescent="0.25">
      <c r="A32" s="67"/>
    </row>
    <row r="33" spans="1:1" s="68" customFormat="1" x14ac:dyDescent="0.25">
      <c r="A33" s="67"/>
    </row>
    <row r="34" spans="1:1" s="68" customFormat="1" x14ac:dyDescent="0.25">
      <c r="A34" s="67"/>
    </row>
    <row r="35" spans="1:1" s="68" customFormat="1" x14ac:dyDescent="0.25">
      <c r="A35" s="67"/>
    </row>
    <row r="36" spans="1:1" s="68" customFormat="1" x14ac:dyDescent="0.25">
      <c r="A36" s="67"/>
    </row>
    <row r="37" spans="1:1" s="68" customFormat="1" x14ac:dyDescent="0.25">
      <c r="A37" s="67"/>
    </row>
    <row r="38" spans="1:1" s="68" customFormat="1" x14ac:dyDescent="0.25">
      <c r="A38" s="67"/>
    </row>
    <row r="39" spans="1:1" s="68" customFormat="1" x14ac:dyDescent="0.25">
      <c r="A39" s="67"/>
    </row>
    <row r="40" spans="1:1" s="68" customFormat="1" x14ac:dyDescent="0.25">
      <c r="A40" s="67"/>
    </row>
    <row r="41" spans="1:1" s="68" customFormat="1" x14ac:dyDescent="0.25">
      <c r="A41" s="67"/>
    </row>
    <row r="42" spans="1:1" s="68" customFormat="1" x14ac:dyDescent="0.25">
      <c r="A42" s="67"/>
    </row>
    <row r="43" spans="1:1" s="68" customFormat="1" x14ac:dyDescent="0.25">
      <c r="A43" s="67"/>
    </row>
    <row r="44" spans="1:1" s="68" customFormat="1" x14ac:dyDescent="0.25">
      <c r="A44" s="67"/>
    </row>
    <row r="45" spans="1:1" s="68" customFormat="1" x14ac:dyDescent="0.25">
      <c r="A45" s="67"/>
    </row>
    <row r="46" spans="1:1" s="68" customFormat="1" x14ac:dyDescent="0.25">
      <c r="A46" s="67"/>
    </row>
    <row r="47" spans="1:1" s="68" customFormat="1" x14ac:dyDescent="0.25">
      <c r="A47" s="67"/>
    </row>
    <row r="48" spans="1:1" s="68" customFormat="1" x14ac:dyDescent="0.25">
      <c r="A48" s="67"/>
    </row>
    <row r="49" spans="1:10" s="68" customFormat="1" x14ac:dyDescent="0.25">
      <c r="A49" s="67"/>
    </row>
    <row r="50" spans="1:10" s="68" customFormat="1" x14ac:dyDescent="0.25">
      <c r="A50" s="67"/>
    </row>
    <row r="51" spans="1:10" s="68" customFormat="1" x14ac:dyDescent="0.25">
      <c r="A51" s="67"/>
    </row>
    <row r="52" spans="1:10" s="68" customFormat="1" x14ac:dyDescent="0.25">
      <c r="A52" s="67"/>
    </row>
    <row r="53" spans="1:10" s="68" customFormat="1" x14ac:dyDescent="0.25">
      <c r="A53" s="67"/>
    </row>
    <row r="54" spans="1:10" s="68" customFormat="1" x14ac:dyDescent="0.25">
      <c r="A54" s="67"/>
    </row>
    <row r="55" spans="1:10" s="68" customFormat="1" x14ac:dyDescent="0.25">
      <c r="A55" s="67"/>
    </row>
    <row r="56" spans="1:10" s="68" customFormat="1" x14ac:dyDescent="0.25">
      <c r="A56" s="67"/>
    </row>
    <row r="57" spans="1:10" s="68" customFormat="1" x14ac:dyDescent="0.25">
      <c r="A57" s="67"/>
    </row>
    <row r="58" spans="1:10" s="68" customFormat="1" x14ac:dyDescent="0.25">
      <c r="A58" s="67"/>
    </row>
    <row r="59" spans="1:10" s="68" customFormat="1" x14ac:dyDescent="0.25">
      <c r="A59" s="67"/>
    </row>
    <row r="60" spans="1:10" s="68" customFormat="1" ht="39.950000000000003" customHeight="1" x14ac:dyDescent="0.25">
      <c r="A60" s="67">
        <v>3</v>
      </c>
      <c r="B60" s="101" t="s">
        <v>78</v>
      </c>
      <c r="C60" s="101"/>
      <c r="D60" s="101"/>
      <c r="E60" s="101"/>
      <c r="F60" s="101"/>
      <c r="G60" s="101"/>
      <c r="H60" s="101"/>
      <c r="I60" s="101"/>
      <c r="J60" s="101"/>
    </row>
    <row r="61" spans="1:10" s="68" customFormat="1" ht="30" customHeight="1" x14ac:dyDescent="0.25">
      <c r="A61" s="67">
        <v>4</v>
      </c>
      <c r="B61" s="106" t="s">
        <v>79</v>
      </c>
      <c r="C61" s="106"/>
      <c r="D61" s="106"/>
      <c r="E61" s="106"/>
      <c r="F61" s="106"/>
      <c r="G61" s="106"/>
      <c r="H61" s="106"/>
      <c r="I61" s="106"/>
      <c r="J61" s="106"/>
    </row>
    <row r="62" spans="1:10" s="68" customFormat="1" ht="30" customHeight="1" x14ac:dyDescent="0.25">
      <c r="A62" s="67"/>
      <c r="B62" s="69"/>
      <c r="C62" s="108" t="s">
        <v>80</v>
      </c>
      <c r="D62" s="109"/>
      <c r="E62" s="110"/>
      <c r="F62" s="108" t="s">
        <v>81</v>
      </c>
      <c r="G62" s="109"/>
      <c r="H62" s="109"/>
      <c r="I62" s="110"/>
      <c r="J62" s="69"/>
    </row>
    <row r="63" spans="1:10" s="68" customFormat="1" ht="35.1" customHeight="1" x14ac:dyDescent="0.25">
      <c r="A63" s="67"/>
      <c r="B63" s="69"/>
      <c r="C63" s="70">
        <v>4</v>
      </c>
      <c r="D63" s="103" t="s">
        <v>82</v>
      </c>
      <c r="E63" s="104"/>
      <c r="F63" s="103" t="s">
        <v>83</v>
      </c>
      <c r="G63" s="105"/>
      <c r="H63" s="105"/>
      <c r="I63" s="104"/>
      <c r="J63" s="69"/>
    </row>
    <row r="64" spans="1:10" s="68" customFormat="1" ht="35.1" customHeight="1" x14ac:dyDescent="0.25">
      <c r="A64" s="67"/>
      <c r="B64" s="69"/>
      <c r="C64" s="71" t="s">
        <v>84</v>
      </c>
      <c r="D64" s="103" t="s">
        <v>85</v>
      </c>
      <c r="E64" s="104"/>
      <c r="F64" s="103" t="s">
        <v>93</v>
      </c>
      <c r="G64" s="105"/>
      <c r="H64" s="105"/>
      <c r="I64" s="104"/>
      <c r="J64" s="69"/>
    </row>
    <row r="65" spans="1:10" s="68" customFormat="1" ht="35.1" customHeight="1" x14ac:dyDescent="0.25">
      <c r="A65" s="67"/>
      <c r="B65" s="69"/>
      <c r="C65" s="70">
        <v>17</v>
      </c>
      <c r="D65" s="103" t="s">
        <v>72</v>
      </c>
      <c r="E65" s="104"/>
      <c r="F65" s="103" t="s">
        <v>94</v>
      </c>
      <c r="G65" s="105"/>
      <c r="H65" s="105"/>
      <c r="I65" s="104"/>
      <c r="J65" s="69"/>
    </row>
    <row r="66" spans="1:10" s="68" customFormat="1" ht="30" customHeight="1" x14ac:dyDescent="0.25">
      <c r="A66" s="67"/>
      <c r="B66" s="69"/>
      <c r="C66" s="69"/>
      <c r="D66" s="69"/>
      <c r="E66" s="69"/>
      <c r="F66" s="69"/>
      <c r="G66" s="69"/>
      <c r="H66" s="69"/>
      <c r="I66" s="69"/>
      <c r="J66" s="69"/>
    </row>
    <row r="67" spans="1:10" s="68" customFormat="1" ht="39.950000000000003" customHeight="1" x14ac:dyDescent="0.25">
      <c r="A67" s="67">
        <v>5</v>
      </c>
      <c r="B67" s="101" t="s">
        <v>86</v>
      </c>
      <c r="C67" s="101"/>
      <c r="D67" s="101"/>
      <c r="E67" s="101"/>
      <c r="F67" s="101"/>
      <c r="G67" s="101"/>
      <c r="H67" s="101"/>
      <c r="I67" s="101"/>
      <c r="J67" s="101"/>
    </row>
    <row r="68" spans="1:10" s="68" customFormat="1" ht="30" customHeight="1" x14ac:dyDescent="0.25">
      <c r="A68" s="67"/>
      <c r="B68" s="69"/>
      <c r="C68" s="108" t="s">
        <v>80</v>
      </c>
      <c r="D68" s="109"/>
      <c r="E68" s="110"/>
      <c r="F68" s="108" t="s">
        <v>87</v>
      </c>
      <c r="G68" s="109"/>
      <c r="H68" s="109"/>
      <c r="I68" s="110"/>
      <c r="J68" s="69"/>
    </row>
    <row r="69" spans="1:10" s="68" customFormat="1" ht="75" customHeight="1" x14ac:dyDescent="0.25">
      <c r="A69" s="67"/>
      <c r="B69" s="69"/>
      <c r="C69" s="71" t="s">
        <v>84</v>
      </c>
      <c r="D69" s="103" t="s">
        <v>85</v>
      </c>
      <c r="E69" s="104"/>
      <c r="F69" s="103" t="s">
        <v>95</v>
      </c>
      <c r="G69" s="105"/>
      <c r="H69" s="105"/>
      <c r="I69" s="104"/>
      <c r="J69" s="69"/>
    </row>
    <row r="70" spans="1:10" s="68" customFormat="1" ht="60" customHeight="1" x14ac:dyDescent="0.25">
      <c r="A70" s="67"/>
      <c r="B70" s="69"/>
      <c r="C70" s="71">
        <v>15</v>
      </c>
      <c r="D70" s="103" t="s">
        <v>70</v>
      </c>
      <c r="E70" s="104"/>
      <c r="F70" s="103" t="s">
        <v>88</v>
      </c>
      <c r="G70" s="105"/>
      <c r="H70" s="105"/>
      <c r="I70" s="104"/>
      <c r="J70" s="69"/>
    </row>
    <row r="71" spans="1:10" s="68" customFormat="1" ht="60" customHeight="1" x14ac:dyDescent="0.25">
      <c r="A71" s="67"/>
      <c r="B71" s="69"/>
      <c r="C71" s="71">
        <v>16</v>
      </c>
      <c r="D71" s="103" t="s">
        <v>71</v>
      </c>
      <c r="E71" s="104"/>
      <c r="F71" s="103" t="s">
        <v>88</v>
      </c>
      <c r="G71" s="105"/>
      <c r="H71" s="105"/>
      <c r="I71" s="104"/>
      <c r="J71" s="69"/>
    </row>
    <row r="72" spans="1:10" s="68" customFormat="1" ht="30" customHeight="1" x14ac:dyDescent="0.25">
      <c r="A72" s="67"/>
      <c r="B72" s="69"/>
      <c r="C72" s="69"/>
      <c r="D72" s="69"/>
      <c r="E72" s="69"/>
      <c r="F72" s="69"/>
      <c r="G72" s="69"/>
      <c r="H72" s="69"/>
      <c r="I72" s="69"/>
      <c r="J72" s="69"/>
    </row>
    <row r="73" spans="1:10" s="68" customFormat="1" ht="30" customHeight="1" x14ac:dyDescent="0.25">
      <c r="A73" s="67">
        <v>6</v>
      </c>
      <c r="B73" s="106" t="s">
        <v>89</v>
      </c>
      <c r="C73" s="106"/>
      <c r="D73" s="106"/>
      <c r="E73" s="106"/>
      <c r="F73" s="106"/>
      <c r="G73" s="106"/>
      <c r="H73" s="106"/>
      <c r="I73" s="106"/>
      <c r="J73" s="106"/>
    </row>
    <row r="74" spans="1:10" s="72" customFormat="1" ht="54.95" customHeight="1" x14ac:dyDescent="0.25">
      <c r="A74" s="65"/>
      <c r="C74" s="101" t="s">
        <v>90</v>
      </c>
      <c r="D74" s="101"/>
      <c r="E74" s="101"/>
      <c r="F74" s="101"/>
      <c r="G74" s="101"/>
      <c r="H74" s="101"/>
      <c r="I74" s="101"/>
      <c r="J74" s="101"/>
    </row>
    <row r="75" spans="1:10" s="68" customFormat="1" x14ac:dyDescent="0.25">
      <c r="A75" s="67"/>
    </row>
    <row r="76" spans="1:10" s="68" customFormat="1" x14ac:dyDescent="0.25">
      <c r="A76" s="67"/>
    </row>
    <row r="77" spans="1:10" s="68" customFormat="1" x14ac:dyDescent="0.25">
      <c r="A77" s="67"/>
    </row>
    <row r="78" spans="1:10" s="68" customFormat="1" x14ac:dyDescent="0.25">
      <c r="A78" s="67"/>
    </row>
    <row r="79" spans="1:10" s="68" customFormat="1" x14ac:dyDescent="0.25">
      <c r="A79" s="67"/>
    </row>
    <row r="80" spans="1:10" s="68" customFormat="1" x14ac:dyDescent="0.25">
      <c r="A80" s="67"/>
    </row>
    <row r="81" spans="1:1" s="68" customFormat="1" x14ac:dyDescent="0.25">
      <c r="A81" s="67"/>
    </row>
    <row r="82" spans="1:1" s="68" customFormat="1" x14ac:dyDescent="0.25">
      <c r="A82" s="67"/>
    </row>
    <row r="83" spans="1:1" s="68" customFormat="1" x14ac:dyDescent="0.25">
      <c r="A83" s="67"/>
    </row>
    <row r="84" spans="1:1" s="68" customFormat="1" x14ac:dyDescent="0.25">
      <c r="A84" s="67"/>
    </row>
    <row r="85" spans="1:1" s="68" customFormat="1" x14ac:dyDescent="0.25">
      <c r="A85" s="67"/>
    </row>
    <row r="86" spans="1:1" s="68" customFormat="1" x14ac:dyDescent="0.25">
      <c r="A86" s="67"/>
    </row>
    <row r="87" spans="1:1" s="68" customFormat="1" x14ac:dyDescent="0.25">
      <c r="A87" s="67"/>
    </row>
    <row r="88" spans="1:1" s="68" customFormat="1" x14ac:dyDescent="0.25">
      <c r="A88" s="67"/>
    </row>
    <row r="89" spans="1:1" s="68" customFormat="1" x14ac:dyDescent="0.25">
      <c r="A89" s="67"/>
    </row>
    <row r="90" spans="1:1" s="68" customFormat="1" x14ac:dyDescent="0.25">
      <c r="A90" s="67"/>
    </row>
    <row r="91" spans="1:1" s="68" customFormat="1" x14ac:dyDescent="0.25">
      <c r="A91" s="67"/>
    </row>
    <row r="92" spans="1:1" s="68" customFormat="1" x14ac:dyDescent="0.25">
      <c r="A92" s="67"/>
    </row>
    <row r="93" spans="1:1" s="68" customFormat="1" x14ac:dyDescent="0.25">
      <c r="A93" s="67"/>
    </row>
    <row r="94" spans="1:1" s="68" customFormat="1" x14ac:dyDescent="0.25">
      <c r="A94" s="67"/>
    </row>
    <row r="95" spans="1:1" s="68" customFormat="1" x14ac:dyDescent="0.25">
      <c r="A95" s="67"/>
    </row>
    <row r="96" spans="1:1" s="68" customFormat="1" x14ac:dyDescent="0.25">
      <c r="A96" s="67"/>
    </row>
    <row r="97" spans="1:11" s="68" customFormat="1" x14ac:dyDescent="0.25">
      <c r="A97" s="67"/>
    </row>
    <row r="98" spans="1:11" s="68" customFormat="1" x14ac:dyDescent="0.25">
      <c r="A98" s="67"/>
    </row>
    <row r="99" spans="1:11" s="68" customFormat="1" x14ac:dyDescent="0.25">
      <c r="A99" s="67"/>
    </row>
    <row r="100" spans="1:11" s="68" customFormat="1" x14ac:dyDescent="0.25">
      <c r="A100" s="67"/>
    </row>
    <row r="101" spans="1:11" s="68" customFormat="1" x14ac:dyDescent="0.25">
      <c r="A101" s="67"/>
    </row>
    <row r="102" spans="1:11" s="68" customFormat="1" ht="60" customHeight="1" x14ac:dyDescent="0.25">
      <c r="A102" s="67"/>
      <c r="B102" s="67"/>
      <c r="C102" s="107" t="s">
        <v>92</v>
      </c>
      <c r="D102" s="107"/>
      <c r="E102" s="107"/>
      <c r="F102" s="107"/>
      <c r="G102" s="107"/>
      <c r="H102" s="107"/>
      <c r="I102" s="107"/>
      <c r="J102" s="107"/>
      <c r="K102" s="73"/>
    </row>
    <row r="103" spans="1:11" s="68" customFormat="1" x14ac:dyDescent="0.25">
      <c r="A103" s="67"/>
      <c r="B103" s="67"/>
    </row>
    <row r="104" spans="1:11" s="68" customFormat="1" x14ac:dyDescent="0.25">
      <c r="A104" s="67"/>
      <c r="B104" s="67"/>
    </row>
    <row r="105" spans="1:11" s="68" customFormat="1" x14ac:dyDescent="0.25">
      <c r="A105" s="67"/>
      <c r="B105" s="67"/>
    </row>
    <row r="106" spans="1:11" s="68" customFormat="1" x14ac:dyDescent="0.25">
      <c r="A106" s="67"/>
      <c r="B106" s="67"/>
    </row>
    <row r="107" spans="1:11" s="68" customFormat="1" x14ac:dyDescent="0.25">
      <c r="A107" s="67"/>
      <c r="B107" s="67"/>
    </row>
    <row r="108" spans="1:11" s="68" customFormat="1" x14ac:dyDescent="0.25">
      <c r="A108" s="67"/>
      <c r="B108" s="67"/>
    </row>
    <row r="109" spans="1:11" s="68" customFormat="1" x14ac:dyDescent="0.25">
      <c r="A109" s="67"/>
      <c r="B109" s="67"/>
    </row>
    <row r="110" spans="1:11" s="68" customFormat="1" x14ac:dyDescent="0.25">
      <c r="A110" s="67"/>
      <c r="B110" s="67"/>
    </row>
    <row r="111" spans="1:11" s="68" customFormat="1" x14ac:dyDescent="0.25">
      <c r="A111" s="67"/>
      <c r="B111" s="67"/>
    </row>
    <row r="112" spans="1:11" s="68" customFormat="1" x14ac:dyDescent="0.25">
      <c r="A112" s="67"/>
      <c r="B112" s="67"/>
    </row>
    <row r="113" spans="1:10" s="68" customFormat="1" x14ac:dyDescent="0.25">
      <c r="A113" s="67"/>
      <c r="B113" s="67"/>
    </row>
    <row r="114" spans="1:10" s="68" customFormat="1" x14ac:dyDescent="0.25">
      <c r="A114" s="67"/>
      <c r="B114" s="67"/>
    </row>
    <row r="115" spans="1:10" s="68" customFormat="1" x14ac:dyDescent="0.25">
      <c r="A115" s="67"/>
      <c r="B115" s="67"/>
    </row>
    <row r="116" spans="1:10" s="68" customFormat="1" x14ac:dyDescent="0.25">
      <c r="A116" s="67"/>
      <c r="B116" s="67"/>
    </row>
    <row r="117" spans="1:10" s="68" customFormat="1" x14ac:dyDescent="0.25">
      <c r="A117" s="67"/>
      <c r="B117" s="67"/>
    </row>
    <row r="118" spans="1:10" s="68" customFormat="1" x14ac:dyDescent="0.25">
      <c r="A118" s="67"/>
      <c r="B118" s="67"/>
    </row>
    <row r="119" spans="1:10" s="68" customFormat="1" x14ac:dyDescent="0.25">
      <c r="A119" s="67"/>
      <c r="B119" s="67"/>
    </row>
    <row r="120" spans="1:10" s="68" customFormat="1" x14ac:dyDescent="0.25">
      <c r="A120" s="67"/>
      <c r="B120" s="67"/>
    </row>
    <row r="121" spans="1:10" s="68" customFormat="1" x14ac:dyDescent="0.25">
      <c r="A121" s="67"/>
      <c r="B121" s="67"/>
    </row>
    <row r="122" spans="1:10" s="68" customFormat="1" x14ac:dyDescent="0.25">
      <c r="A122" s="67"/>
      <c r="B122" s="67"/>
    </row>
    <row r="123" spans="1:10" s="68" customFormat="1" x14ac:dyDescent="0.25">
      <c r="A123" s="67"/>
      <c r="B123" s="67"/>
    </row>
    <row r="124" spans="1:10" s="68" customFormat="1" x14ac:dyDescent="0.25">
      <c r="A124" s="67"/>
      <c r="B124" s="67"/>
    </row>
    <row r="125" spans="1:10" s="68" customFormat="1" x14ac:dyDescent="0.25">
      <c r="A125" s="67"/>
      <c r="B125" s="67"/>
    </row>
    <row r="126" spans="1:10" s="68" customFormat="1" x14ac:dyDescent="0.25">
      <c r="A126" s="67"/>
    </row>
    <row r="127" spans="1:10" s="68" customFormat="1" x14ac:dyDescent="0.25">
      <c r="A127" s="67"/>
    </row>
    <row r="128" spans="1:10" s="68" customFormat="1" x14ac:dyDescent="0.25">
      <c r="A128" s="67"/>
      <c r="B128" s="72"/>
      <c r="C128" s="72"/>
      <c r="D128" s="72"/>
      <c r="E128" s="72"/>
      <c r="F128" s="72"/>
      <c r="G128" s="72"/>
      <c r="H128" s="72"/>
      <c r="I128" s="72"/>
      <c r="J128" s="72"/>
    </row>
    <row r="129" spans="1:11" s="72" customFormat="1" ht="39.950000000000003" customHeight="1" x14ac:dyDescent="0.25">
      <c r="A129" s="65"/>
      <c r="B129" s="101"/>
      <c r="C129" s="101"/>
      <c r="D129" s="101"/>
      <c r="E129" s="101"/>
      <c r="F129" s="101"/>
      <c r="G129" s="101"/>
      <c r="H129" s="101"/>
      <c r="I129" s="101"/>
      <c r="J129" s="101"/>
      <c r="K129" s="101"/>
    </row>
  </sheetData>
  <sheetProtection sheet="1" objects="1" scenarios="1"/>
  <mergeCells count="45">
    <mergeCell ref="D22:J22"/>
    <mergeCell ref="D23:J23"/>
    <mergeCell ref="D24:J24"/>
    <mergeCell ref="D16:J16"/>
    <mergeCell ref="D17:J17"/>
    <mergeCell ref="D18:J18"/>
    <mergeCell ref="D19:J19"/>
    <mergeCell ref="D20:J20"/>
    <mergeCell ref="D12:J12"/>
    <mergeCell ref="D13:J13"/>
    <mergeCell ref="D14:J14"/>
    <mergeCell ref="D15:J15"/>
    <mergeCell ref="D21:J21"/>
    <mergeCell ref="A4:I4"/>
    <mergeCell ref="D8:J8"/>
    <mergeCell ref="D9:J9"/>
    <mergeCell ref="D10:J10"/>
    <mergeCell ref="D11:J11"/>
    <mergeCell ref="D65:E65"/>
    <mergeCell ref="F65:I65"/>
    <mergeCell ref="B67:J67"/>
    <mergeCell ref="C68:E68"/>
    <mergeCell ref="B29:J29"/>
    <mergeCell ref="C62:E62"/>
    <mergeCell ref="F62:I62"/>
    <mergeCell ref="D63:E63"/>
    <mergeCell ref="F63:I63"/>
    <mergeCell ref="D64:E64"/>
    <mergeCell ref="F64:I64"/>
    <mergeCell ref="B129:K129"/>
    <mergeCell ref="A1:J1"/>
    <mergeCell ref="A2:J2"/>
    <mergeCell ref="D71:E71"/>
    <mergeCell ref="F71:I71"/>
    <mergeCell ref="B73:J73"/>
    <mergeCell ref="C74:J74"/>
    <mergeCell ref="C102:J102"/>
    <mergeCell ref="F68:I68"/>
    <mergeCell ref="D69:E69"/>
    <mergeCell ref="F69:I69"/>
    <mergeCell ref="D70:E70"/>
    <mergeCell ref="F70:I70"/>
    <mergeCell ref="B30:J30"/>
    <mergeCell ref="B60:J60"/>
    <mergeCell ref="B61:J61"/>
  </mergeCells>
  <printOptions horizontalCentered="1"/>
  <pageMargins left="0.39370078740157483" right="0.70866141732283472" top="0.39370078740157483" bottom="0.39370078740157483" header="0.39370078740157483" footer="0.31496062992125984"/>
  <pageSetup scale="67" fitToHeight="3"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6.5703125" style="81" customWidth="1"/>
    <col min="11" max="16384" width="11.42578125" style="81"/>
  </cols>
  <sheetData>
    <row r="1" spans="1:21" ht="18.75" x14ac:dyDescent="0.25">
      <c r="A1" s="142" t="s">
        <v>97</v>
      </c>
      <c r="B1" s="142"/>
      <c r="C1" s="142"/>
      <c r="D1" s="142"/>
      <c r="E1" s="142"/>
      <c r="F1" s="142"/>
      <c r="G1" s="142"/>
      <c r="H1" s="142"/>
      <c r="I1" s="142"/>
    </row>
    <row r="2" spans="1:21" x14ac:dyDescent="0.25">
      <c r="A2" s="82"/>
      <c r="B2" s="82"/>
      <c r="C2" s="82"/>
      <c r="D2" s="82"/>
      <c r="E2" s="82"/>
      <c r="F2" s="82"/>
      <c r="G2" s="82"/>
      <c r="H2" s="82"/>
      <c r="I2" s="82"/>
    </row>
    <row r="3" spans="1:21" ht="20.100000000000001" customHeight="1" x14ac:dyDescent="0.25">
      <c r="A3" s="145" t="s">
        <v>14</v>
      </c>
      <c r="B3" s="145"/>
      <c r="C3" s="145"/>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5" t="s">
        <v>13</v>
      </c>
      <c r="B4" s="145"/>
      <c r="C4" s="145"/>
      <c r="D4" s="144"/>
      <c r="E4" s="144"/>
      <c r="F4" s="144"/>
      <c r="G4" s="144"/>
      <c r="H4" s="144"/>
      <c r="I4" s="144"/>
      <c r="J4" s="83"/>
      <c r="K4" s="83"/>
      <c r="L4" s="83"/>
      <c r="M4" s="83"/>
      <c r="N4" s="83"/>
      <c r="O4" s="83"/>
      <c r="P4" s="83"/>
      <c r="Q4" s="83"/>
      <c r="R4" s="83"/>
      <c r="S4" s="83"/>
      <c r="T4" s="83"/>
      <c r="U4" s="83"/>
    </row>
    <row r="5" spans="1:21" ht="20.100000000000001" customHeight="1" x14ac:dyDescent="0.25">
      <c r="A5" s="145" t="s">
        <v>31</v>
      </c>
      <c r="B5" s="145"/>
      <c r="C5" s="145"/>
      <c r="D5" s="139"/>
      <c r="E5" s="139"/>
      <c r="F5" s="139"/>
      <c r="G5" s="139"/>
      <c r="H5" s="139"/>
      <c r="I5" s="139"/>
      <c r="J5" s="83"/>
      <c r="K5" s="83"/>
      <c r="L5" s="83"/>
      <c r="M5" s="83"/>
      <c r="N5" s="84"/>
      <c r="O5" s="84"/>
      <c r="P5" s="84"/>
      <c r="Q5" s="84"/>
      <c r="R5" s="84"/>
      <c r="S5" s="84"/>
      <c r="T5" s="84"/>
      <c r="U5" s="84"/>
    </row>
    <row r="6" spans="1:21" ht="20.100000000000001" customHeight="1" x14ac:dyDescent="0.25">
      <c r="A6" s="85" t="s">
        <v>55</v>
      </c>
      <c r="B6" s="85"/>
      <c r="C6" s="85"/>
      <c r="D6" s="148"/>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48"/>
      <c r="E7" s="139"/>
      <c r="F7" s="139"/>
      <c r="G7" s="139"/>
      <c r="H7" s="139"/>
      <c r="I7" s="139"/>
      <c r="J7" s="83"/>
      <c r="K7" s="83"/>
      <c r="L7" s="83"/>
      <c r="M7" s="83"/>
      <c r="N7" s="84"/>
      <c r="O7" s="84"/>
      <c r="P7" s="84"/>
      <c r="Q7" s="84"/>
      <c r="R7" s="84"/>
      <c r="S7" s="84"/>
      <c r="T7" s="84"/>
      <c r="U7" s="84"/>
    </row>
    <row r="8" spans="1:21" ht="20.100000000000001" customHeight="1" x14ac:dyDescent="0.25">
      <c r="A8" s="85" t="s">
        <v>37</v>
      </c>
      <c r="B8" s="85"/>
      <c r="C8" s="85"/>
      <c r="D8" s="139"/>
      <c r="E8" s="139"/>
      <c r="F8" s="139"/>
      <c r="G8" s="139"/>
      <c r="H8" s="139"/>
      <c r="I8" s="139"/>
      <c r="J8" s="83"/>
      <c r="K8" s="83"/>
      <c r="L8" s="83"/>
      <c r="M8" s="83"/>
      <c r="N8" s="84"/>
      <c r="O8" s="84"/>
      <c r="P8" s="84"/>
      <c r="Q8" s="84"/>
      <c r="R8" s="84"/>
      <c r="S8" s="84"/>
      <c r="T8" s="84"/>
      <c r="U8" s="84"/>
    </row>
    <row r="11" spans="1:21" ht="15" customHeight="1" x14ac:dyDescent="0.25">
      <c r="A11" s="140" t="s">
        <v>38</v>
      </c>
      <c r="B11" s="140"/>
      <c r="C11" s="140"/>
      <c r="D11" s="140"/>
      <c r="E11" s="140"/>
      <c r="F11" s="140"/>
      <c r="G11" s="140"/>
      <c r="H11" s="140"/>
      <c r="I11" s="140"/>
      <c r="J11" s="140"/>
    </row>
    <row r="12" spans="1:21" ht="15" customHeight="1" x14ac:dyDescent="0.25">
      <c r="A12" s="143" t="s">
        <v>0</v>
      </c>
      <c r="B12" s="143" t="s">
        <v>50</v>
      </c>
      <c r="C12" s="143" t="s">
        <v>24</v>
      </c>
      <c r="D12" s="143" t="s">
        <v>47</v>
      </c>
      <c r="E12" s="143" t="s">
        <v>96</v>
      </c>
      <c r="F12" s="143" t="s">
        <v>32</v>
      </c>
      <c r="G12" s="141" t="s">
        <v>17</v>
      </c>
      <c r="H12" s="141"/>
      <c r="I12" s="141"/>
      <c r="J12" s="141"/>
    </row>
    <row r="13" spans="1:21" s="86" customFormat="1" ht="75" customHeight="1" x14ac:dyDescent="0.25">
      <c r="A13" s="143"/>
      <c r="B13" s="143"/>
      <c r="C13" s="143"/>
      <c r="D13" s="143"/>
      <c r="E13" s="143"/>
      <c r="F13" s="143"/>
      <c r="G13" s="93" t="s">
        <v>51</v>
      </c>
      <c r="H13" s="93" t="s">
        <v>52</v>
      </c>
      <c r="I13" s="93" t="s">
        <v>111</v>
      </c>
      <c r="J13" s="93" t="s">
        <v>124</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98</v>
      </c>
      <c r="F26" s="33" t="s">
        <v>98</v>
      </c>
      <c r="G26" s="50" t="s">
        <v>98</v>
      </c>
      <c r="H26" s="50" t="s">
        <v>98</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42" t="s">
        <v>39</v>
      </c>
      <c r="B30" s="142"/>
      <c r="C30" s="142"/>
      <c r="D30" s="142"/>
      <c r="E30" s="142"/>
      <c r="F30" s="142"/>
      <c r="G30" s="142"/>
      <c r="H30" s="142"/>
      <c r="I30" s="142"/>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65"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4.85546875" style="81" customWidth="1"/>
    <col min="11" max="16384" width="11.42578125" style="81"/>
  </cols>
  <sheetData>
    <row r="1" spans="1:21" ht="18.75" x14ac:dyDescent="0.25">
      <c r="A1" s="142" t="s">
        <v>97</v>
      </c>
      <c r="B1" s="142"/>
      <c r="C1" s="142"/>
      <c r="D1" s="142"/>
      <c r="E1" s="142"/>
      <c r="F1" s="142"/>
      <c r="G1" s="142"/>
      <c r="H1" s="142"/>
      <c r="I1" s="142"/>
    </row>
    <row r="2" spans="1:21" x14ac:dyDescent="0.25">
      <c r="A2" s="82"/>
      <c r="B2" s="82"/>
      <c r="C2" s="82"/>
      <c r="D2" s="82"/>
      <c r="E2" s="82"/>
      <c r="F2" s="82"/>
      <c r="G2" s="82"/>
      <c r="H2" s="82"/>
      <c r="I2" s="82"/>
    </row>
    <row r="3" spans="1:21" ht="20.100000000000001" customHeight="1" x14ac:dyDescent="0.25">
      <c r="A3" s="145" t="s">
        <v>14</v>
      </c>
      <c r="B3" s="145"/>
      <c r="C3" s="145"/>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5" t="s">
        <v>13</v>
      </c>
      <c r="B4" s="145"/>
      <c r="C4" s="145"/>
      <c r="D4" s="144"/>
      <c r="E4" s="144"/>
      <c r="F4" s="144"/>
      <c r="G4" s="144"/>
      <c r="H4" s="144"/>
      <c r="I4" s="144"/>
      <c r="J4" s="83"/>
      <c r="K4" s="83"/>
      <c r="L4" s="83"/>
      <c r="M4" s="83"/>
      <c r="N4" s="83"/>
      <c r="O4" s="83"/>
      <c r="P4" s="83"/>
      <c r="Q4" s="83"/>
      <c r="R4" s="83"/>
      <c r="S4" s="83"/>
      <c r="T4" s="83"/>
      <c r="U4" s="83"/>
    </row>
    <row r="5" spans="1:21" ht="20.100000000000001" customHeight="1" x14ac:dyDescent="0.25">
      <c r="A5" s="145" t="s">
        <v>31</v>
      </c>
      <c r="B5" s="145"/>
      <c r="C5" s="145"/>
      <c r="D5" s="139"/>
      <c r="E5" s="139"/>
      <c r="F5" s="139"/>
      <c r="G5" s="139"/>
      <c r="H5" s="139"/>
      <c r="I5" s="139"/>
      <c r="J5" s="83"/>
      <c r="K5" s="83"/>
      <c r="L5" s="83"/>
      <c r="M5" s="83"/>
      <c r="N5" s="84"/>
      <c r="O5" s="84"/>
      <c r="P5" s="84"/>
      <c r="Q5" s="84"/>
      <c r="R5" s="84"/>
      <c r="S5" s="84"/>
      <c r="T5" s="84"/>
      <c r="U5" s="84"/>
    </row>
    <row r="6" spans="1:21" ht="20.100000000000001" customHeight="1" x14ac:dyDescent="0.25">
      <c r="A6" s="85" t="s">
        <v>55</v>
      </c>
      <c r="B6" s="85"/>
      <c r="C6" s="85"/>
      <c r="D6" s="139"/>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9"/>
      <c r="E7" s="139"/>
      <c r="F7" s="139"/>
      <c r="G7" s="139"/>
      <c r="H7" s="139"/>
      <c r="I7" s="139"/>
      <c r="J7" s="83"/>
      <c r="K7" s="83"/>
      <c r="L7" s="83"/>
      <c r="M7" s="83"/>
      <c r="N7" s="84"/>
      <c r="O7" s="84"/>
      <c r="P7" s="84"/>
      <c r="Q7" s="84"/>
      <c r="R7" s="84"/>
      <c r="S7" s="84"/>
      <c r="T7" s="84"/>
      <c r="U7" s="84"/>
    </row>
    <row r="8" spans="1:21" ht="20.100000000000001" customHeight="1" x14ac:dyDescent="0.25">
      <c r="A8" s="85" t="s">
        <v>37</v>
      </c>
      <c r="B8" s="85"/>
      <c r="C8" s="85"/>
      <c r="D8" s="139"/>
      <c r="E8" s="139"/>
      <c r="F8" s="139"/>
      <c r="G8" s="139"/>
      <c r="H8" s="139"/>
      <c r="I8" s="139"/>
      <c r="J8" s="83"/>
      <c r="K8" s="83"/>
      <c r="L8" s="83"/>
      <c r="M8" s="83"/>
      <c r="N8" s="84"/>
      <c r="O8" s="84"/>
      <c r="P8" s="84"/>
      <c r="Q8" s="84"/>
      <c r="R8" s="84"/>
      <c r="S8" s="84"/>
      <c r="T8" s="84"/>
      <c r="U8" s="84"/>
    </row>
    <row r="11" spans="1:21" ht="15" customHeight="1" x14ac:dyDescent="0.25">
      <c r="A11" s="140" t="s">
        <v>38</v>
      </c>
      <c r="B11" s="140"/>
      <c r="C11" s="140"/>
      <c r="D11" s="140"/>
      <c r="E11" s="140"/>
      <c r="F11" s="140"/>
      <c r="G11" s="140"/>
      <c r="H11" s="140"/>
      <c r="I11" s="140"/>
      <c r="J11" s="140"/>
    </row>
    <row r="12" spans="1:21" ht="15" customHeight="1" x14ac:dyDescent="0.25">
      <c r="A12" s="143" t="s">
        <v>0</v>
      </c>
      <c r="B12" s="143" t="s">
        <v>50</v>
      </c>
      <c r="C12" s="143" t="s">
        <v>24</v>
      </c>
      <c r="D12" s="143" t="s">
        <v>47</v>
      </c>
      <c r="E12" s="143" t="s">
        <v>96</v>
      </c>
      <c r="F12" s="143" t="s">
        <v>32</v>
      </c>
      <c r="G12" s="141" t="s">
        <v>17</v>
      </c>
      <c r="H12" s="141"/>
      <c r="I12" s="141"/>
      <c r="J12" s="141"/>
    </row>
    <row r="13" spans="1:21" s="86" customFormat="1" ht="75" customHeight="1" x14ac:dyDescent="0.25">
      <c r="A13" s="143"/>
      <c r="B13" s="143"/>
      <c r="C13" s="143"/>
      <c r="D13" s="143"/>
      <c r="E13" s="143"/>
      <c r="F13" s="143"/>
      <c r="G13" s="93" t="s">
        <v>51</v>
      </c>
      <c r="H13" s="93" t="s">
        <v>52</v>
      </c>
      <c r="I13" s="93" t="s">
        <v>111</v>
      </c>
      <c r="J13" s="93" t="s">
        <v>124</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98</v>
      </c>
      <c r="F26" s="33" t="s">
        <v>98</v>
      </c>
      <c r="G26" s="50" t="s">
        <v>98</v>
      </c>
      <c r="H26" s="50" t="s">
        <v>98</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42" t="s">
        <v>39</v>
      </c>
      <c r="B30" s="142"/>
      <c r="C30" s="142"/>
      <c r="D30" s="142"/>
      <c r="E30" s="142"/>
      <c r="F30" s="142"/>
      <c r="G30" s="142"/>
      <c r="H30" s="142"/>
      <c r="I30" s="142"/>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30"/>
  <sheetViews>
    <sheetView zoomScale="80" zoomScaleNormal="80" workbookViewId="0">
      <selection activeCell="L13" sqref="L13"/>
    </sheetView>
  </sheetViews>
  <sheetFormatPr baseColWidth="10" defaultRowHeight="15" x14ac:dyDescent="0.25"/>
  <cols>
    <col min="1" max="1" width="12" style="81" customWidth="1"/>
    <col min="2" max="6" width="13.7109375" style="81" customWidth="1"/>
    <col min="7" max="9" width="15.7109375" style="81" customWidth="1"/>
    <col min="10" max="10" width="14.7109375" style="81" customWidth="1"/>
    <col min="11" max="16384" width="11.42578125" style="81"/>
  </cols>
  <sheetData>
    <row r="1" spans="1:21" ht="18.75" x14ac:dyDescent="0.25">
      <c r="A1" s="142" t="s">
        <v>97</v>
      </c>
      <c r="B1" s="142"/>
      <c r="C1" s="142"/>
      <c r="D1" s="142"/>
      <c r="E1" s="142"/>
      <c r="F1" s="142"/>
      <c r="G1" s="142"/>
      <c r="H1" s="142"/>
      <c r="I1" s="142"/>
    </row>
    <row r="2" spans="1:21" x14ac:dyDescent="0.25">
      <c r="A2" s="82"/>
      <c r="B2" s="82"/>
      <c r="C2" s="82"/>
      <c r="D2" s="82"/>
      <c r="E2" s="82"/>
      <c r="F2" s="82"/>
      <c r="G2" s="82"/>
      <c r="H2" s="82"/>
      <c r="I2" s="82"/>
    </row>
    <row r="3" spans="1:21" ht="20.100000000000001" customHeight="1" x14ac:dyDescent="0.25">
      <c r="A3" s="145" t="s">
        <v>14</v>
      </c>
      <c r="B3" s="145"/>
      <c r="C3" s="145"/>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5" t="s">
        <v>13</v>
      </c>
      <c r="B4" s="145"/>
      <c r="C4" s="145"/>
      <c r="D4" s="144"/>
      <c r="E4" s="144"/>
      <c r="F4" s="144"/>
      <c r="G4" s="144"/>
      <c r="H4" s="144"/>
      <c r="I4" s="144"/>
      <c r="J4" s="83"/>
      <c r="K4" s="83"/>
      <c r="L4" s="83"/>
      <c r="M4" s="83"/>
      <c r="N4" s="83"/>
      <c r="O4" s="83"/>
      <c r="P4" s="83"/>
      <c r="Q4" s="83"/>
      <c r="R4" s="83"/>
      <c r="S4" s="83"/>
      <c r="T4" s="83"/>
      <c r="U4" s="83"/>
    </row>
    <row r="5" spans="1:21" ht="20.100000000000001" customHeight="1" x14ac:dyDescent="0.25">
      <c r="A5" s="145" t="s">
        <v>31</v>
      </c>
      <c r="B5" s="145"/>
      <c r="C5" s="145"/>
      <c r="D5" s="139"/>
      <c r="E5" s="139"/>
      <c r="F5" s="139"/>
      <c r="G5" s="139"/>
      <c r="H5" s="139"/>
      <c r="I5" s="139"/>
      <c r="J5" s="83"/>
      <c r="K5" s="83"/>
      <c r="L5" s="83"/>
      <c r="M5" s="83"/>
      <c r="N5" s="84"/>
      <c r="O5" s="84"/>
      <c r="P5" s="84"/>
      <c r="Q5" s="84"/>
      <c r="R5" s="84"/>
      <c r="S5" s="84"/>
      <c r="T5" s="84"/>
      <c r="U5" s="84"/>
    </row>
    <row r="6" spans="1:21" ht="20.100000000000001" customHeight="1" x14ac:dyDescent="0.25">
      <c r="A6" s="85" t="s">
        <v>55</v>
      </c>
      <c r="B6" s="85"/>
      <c r="C6" s="85"/>
      <c r="D6" s="139"/>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9"/>
      <c r="E7" s="139"/>
      <c r="F7" s="139"/>
      <c r="G7" s="139"/>
      <c r="H7" s="139"/>
      <c r="I7" s="139"/>
      <c r="J7" s="83"/>
      <c r="K7" s="83"/>
      <c r="L7" s="83"/>
      <c r="M7" s="83"/>
      <c r="N7" s="84"/>
      <c r="O7" s="84"/>
      <c r="P7" s="84"/>
      <c r="Q7" s="84"/>
      <c r="R7" s="84"/>
      <c r="S7" s="84"/>
      <c r="T7" s="84"/>
      <c r="U7" s="84"/>
    </row>
    <row r="8" spans="1:21" ht="20.100000000000001" customHeight="1" x14ac:dyDescent="0.25">
      <c r="A8" s="85" t="s">
        <v>37</v>
      </c>
      <c r="B8" s="85"/>
      <c r="C8" s="85"/>
      <c r="D8" s="139"/>
      <c r="E8" s="139"/>
      <c r="F8" s="139"/>
      <c r="G8" s="139"/>
      <c r="H8" s="139"/>
      <c r="I8" s="139"/>
      <c r="J8" s="83"/>
      <c r="K8" s="83"/>
      <c r="L8" s="83"/>
      <c r="M8" s="83"/>
      <c r="N8" s="84"/>
      <c r="O8" s="84"/>
      <c r="P8" s="84"/>
      <c r="Q8" s="84"/>
      <c r="R8" s="84"/>
      <c r="S8" s="84"/>
      <c r="T8" s="84"/>
      <c r="U8" s="84"/>
    </row>
    <row r="11" spans="1:21" ht="15" customHeight="1" x14ac:dyDescent="0.25">
      <c r="A11" s="140" t="s">
        <v>38</v>
      </c>
      <c r="B11" s="140"/>
      <c r="C11" s="140"/>
      <c r="D11" s="140"/>
      <c r="E11" s="140"/>
      <c r="F11" s="140"/>
      <c r="G11" s="140"/>
      <c r="H11" s="140"/>
      <c r="I11" s="140"/>
      <c r="J11" s="140"/>
    </row>
    <row r="12" spans="1:21" ht="15" customHeight="1" x14ac:dyDescent="0.25">
      <c r="A12" s="143" t="s">
        <v>0</v>
      </c>
      <c r="B12" s="143" t="s">
        <v>50</v>
      </c>
      <c r="C12" s="143" t="s">
        <v>24</v>
      </c>
      <c r="D12" s="143" t="s">
        <v>47</v>
      </c>
      <c r="E12" s="143" t="s">
        <v>96</v>
      </c>
      <c r="F12" s="143" t="s">
        <v>32</v>
      </c>
      <c r="G12" s="141" t="s">
        <v>17</v>
      </c>
      <c r="H12" s="141"/>
      <c r="I12" s="141"/>
      <c r="J12" s="141"/>
    </row>
    <row r="13" spans="1:21" s="86" customFormat="1" ht="75" customHeight="1" x14ac:dyDescent="0.25">
      <c r="A13" s="143"/>
      <c r="B13" s="143"/>
      <c r="C13" s="143"/>
      <c r="D13" s="143"/>
      <c r="E13" s="143"/>
      <c r="F13" s="143"/>
      <c r="G13" s="93" t="s">
        <v>51</v>
      </c>
      <c r="H13" s="93" t="s">
        <v>52</v>
      </c>
      <c r="I13" s="93" t="s">
        <v>111</v>
      </c>
      <c r="J13" s="93" t="s">
        <v>124</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98</v>
      </c>
      <c r="F26" s="33" t="s">
        <v>98</v>
      </c>
      <c r="G26" s="50" t="s">
        <v>98</v>
      </c>
      <c r="H26" s="50" t="s">
        <v>98</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42" t="s">
        <v>39</v>
      </c>
      <c r="B30" s="142"/>
      <c r="C30" s="142"/>
      <c r="D30" s="142"/>
      <c r="E30" s="142"/>
      <c r="F30" s="142"/>
      <c r="G30" s="142"/>
      <c r="H30" s="142"/>
      <c r="I30" s="142"/>
    </row>
  </sheetData>
  <sheetProtection selectLockedCells="1"/>
  <mergeCells count="19">
    <mergeCell ref="A1:I1"/>
    <mergeCell ref="A5:C5"/>
    <mergeCell ref="D5:I5"/>
    <mergeCell ref="A3:C3"/>
    <mergeCell ref="D3:I3"/>
    <mergeCell ref="A4:C4"/>
    <mergeCell ref="D6:I6"/>
    <mergeCell ref="D7:I7"/>
    <mergeCell ref="D8:I8"/>
    <mergeCell ref="D4:I4"/>
    <mergeCell ref="A11:J11"/>
    <mergeCell ref="F12:F13"/>
    <mergeCell ref="A30:I30"/>
    <mergeCell ref="A12:A13"/>
    <mergeCell ref="B12:B13"/>
    <mergeCell ref="C12:C13"/>
    <mergeCell ref="D12:D13"/>
    <mergeCell ref="E12:E13"/>
    <mergeCell ref="G12:J12"/>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5" style="81" customWidth="1"/>
    <col min="11" max="16384" width="11.42578125" style="81"/>
  </cols>
  <sheetData>
    <row r="1" spans="1:21" ht="18.75" x14ac:dyDescent="0.25">
      <c r="A1" s="142" t="s">
        <v>97</v>
      </c>
      <c r="B1" s="142"/>
      <c r="C1" s="142"/>
      <c r="D1" s="142"/>
      <c r="E1" s="142"/>
      <c r="F1" s="142"/>
      <c r="G1" s="142"/>
      <c r="H1" s="142"/>
      <c r="I1" s="142"/>
    </row>
    <row r="2" spans="1:21" x14ac:dyDescent="0.25">
      <c r="A2" s="82"/>
      <c r="B2" s="82"/>
      <c r="C2" s="82"/>
      <c r="D2" s="82"/>
      <c r="E2" s="82"/>
      <c r="F2" s="82"/>
      <c r="G2" s="82"/>
      <c r="H2" s="82"/>
      <c r="I2" s="82"/>
    </row>
    <row r="3" spans="1:21" ht="20.100000000000001" customHeight="1" x14ac:dyDescent="0.25">
      <c r="A3" s="145" t="s">
        <v>14</v>
      </c>
      <c r="B3" s="145"/>
      <c r="C3" s="145"/>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5" t="s">
        <v>13</v>
      </c>
      <c r="B4" s="145"/>
      <c r="C4" s="145"/>
      <c r="D4" s="144"/>
      <c r="E4" s="144"/>
      <c r="F4" s="144"/>
      <c r="G4" s="144"/>
      <c r="H4" s="144"/>
      <c r="I4" s="144"/>
      <c r="J4" s="83"/>
      <c r="K4" s="83"/>
      <c r="L4" s="83"/>
      <c r="M4" s="83"/>
      <c r="N4" s="83"/>
      <c r="O4" s="83"/>
      <c r="P4" s="83"/>
      <c r="Q4" s="83"/>
      <c r="R4" s="83"/>
      <c r="S4" s="83"/>
      <c r="T4" s="83"/>
      <c r="U4" s="83"/>
    </row>
    <row r="5" spans="1:21" ht="20.100000000000001" customHeight="1" x14ac:dyDescent="0.25">
      <c r="A5" s="145" t="s">
        <v>31</v>
      </c>
      <c r="B5" s="145"/>
      <c r="C5" s="145"/>
      <c r="D5" s="139"/>
      <c r="E5" s="139"/>
      <c r="F5" s="139"/>
      <c r="G5" s="139"/>
      <c r="H5" s="139"/>
      <c r="I5" s="139"/>
      <c r="J5" s="83"/>
      <c r="K5" s="83"/>
      <c r="L5" s="83"/>
      <c r="M5" s="83"/>
      <c r="N5" s="84"/>
      <c r="O5" s="84"/>
      <c r="P5" s="84"/>
      <c r="Q5" s="84"/>
      <c r="R5" s="84"/>
      <c r="S5" s="84"/>
      <c r="T5" s="84"/>
      <c r="U5" s="84"/>
    </row>
    <row r="6" spans="1:21" ht="20.100000000000001" customHeight="1" x14ac:dyDescent="0.25">
      <c r="A6" s="85" t="s">
        <v>55</v>
      </c>
      <c r="B6" s="85"/>
      <c r="C6" s="85"/>
      <c r="D6" s="139"/>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9"/>
      <c r="E7" s="139"/>
      <c r="F7" s="139"/>
      <c r="G7" s="139"/>
      <c r="H7" s="139"/>
      <c r="I7" s="139"/>
      <c r="J7" s="83"/>
      <c r="K7" s="83"/>
      <c r="L7" s="83"/>
      <c r="M7" s="83"/>
      <c r="N7" s="84"/>
      <c r="O7" s="84"/>
      <c r="P7" s="84"/>
      <c r="Q7" s="84"/>
      <c r="R7" s="84"/>
      <c r="S7" s="84"/>
      <c r="T7" s="84"/>
      <c r="U7" s="84"/>
    </row>
    <row r="8" spans="1:21" ht="20.100000000000001" customHeight="1" x14ac:dyDescent="0.25">
      <c r="A8" s="85" t="s">
        <v>37</v>
      </c>
      <c r="B8" s="85"/>
      <c r="C8" s="85"/>
      <c r="D8" s="139"/>
      <c r="E8" s="139"/>
      <c r="F8" s="139"/>
      <c r="G8" s="139"/>
      <c r="H8" s="139"/>
      <c r="I8" s="139"/>
      <c r="J8" s="83"/>
      <c r="K8" s="83"/>
      <c r="L8" s="83"/>
      <c r="M8" s="83"/>
      <c r="N8" s="84"/>
      <c r="O8" s="84"/>
      <c r="P8" s="84"/>
      <c r="Q8" s="84"/>
      <c r="R8" s="84"/>
      <c r="S8" s="84"/>
      <c r="T8" s="84"/>
      <c r="U8" s="84"/>
    </row>
    <row r="11" spans="1:21" ht="15" customHeight="1" x14ac:dyDescent="0.25">
      <c r="A11" s="140" t="s">
        <v>38</v>
      </c>
      <c r="B11" s="140"/>
      <c r="C11" s="140"/>
      <c r="D11" s="140"/>
      <c r="E11" s="140"/>
      <c r="F11" s="140"/>
      <c r="G11" s="140"/>
      <c r="H11" s="140"/>
      <c r="I11" s="140"/>
      <c r="J11" s="140"/>
    </row>
    <row r="12" spans="1:21" ht="15" customHeight="1" x14ac:dyDescent="0.25">
      <c r="A12" s="143" t="s">
        <v>0</v>
      </c>
      <c r="B12" s="143" t="s">
        <v>50</v>
      </c>
      <c r="C12" s="143" t="s">
        <v>24</v>
      </c>
      <c r="D12" s="143" t="s">
        <v>47</v>
      </c>
      <c r="E12" s="143" t="s">
        <v>96</v>
      </c>
      <c r="F12" s="143" t="s">
        <v>32</v>
      </c>
      <c r="G12" s="141" t="s">
        <v>17</v>
      </c>
      <c r="H12" s="141"/>
      <c r="I12" s="141"/>
      <c r="J12" s="141"/>
    </row>
    <row r="13" spans="1:21" s="86" customFormat="1" ht="75" customHeight="1" x14ac:dyDescent="0.25">
      <c r="A13" s="143"/>
      <c r="B13" s="143"/>
      <c r="C13" s="143"/>
      <c r="D13" s="143"/>
      <c r="E13" s="143"/>
      <c r="F13" s="143"/>
      <c r="G13" s="93" t="s">
        <v>51</v>
      </c>
      <c r="H13" s="93" t="s">
        <v>52</v>
      </c>
      <c r="I13" s="93" t="s">
        <v>111</v>
      </c>
      <c r="J13" s="93" t="s">
        <v>124</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98</v>
      </c>
      <c r="F26" s="33" t="s">
        <v>98</v>
      </c>
      <c r="G26" s="50" t="s">
        <v>98</v>
      </c>
      <c r="H26" s="50" t="s">
        <v>98</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42" t="s">
        <v>39</v>
      </c>
      <c r="B30" s="142"/>
      <c r="C30" s="142"/>
      <c r="D30" s="142"/>
      <c r="E30" s="142"/>
      <c r="F30" s="142"/>
      <c r="G30" s="142"/>
      <c r="H30" s="142"/>
      <c r="I30" s="142"/>
    </row>
  </sheetData>
  <sheetProtection selectLockedCells="1"/>
  <mergeCells count="19">
    <mergeCell ref="A1:I1"/>
    <mergeCell ref="A5:C5"/>
    <mergeCell ref="D5:I5"/>
    <mergeCell ref="A3:C3"/>
    <mergeCell ref="D3:I3"/>
    <mergeCell ref="A4:C4"/>
    <mergeCell ref="D6:I6"/>
    <mergeCell ref="D7:I7"/>
    <mergeCell ref="D8:I8"/>
    <mergeCell ref="D4:I4"/>
    <mergeCell ref="A11:J11"/>
    <mergeCell ref="F12:F13"/>
    <mergeCell ref="A30:I30"/>
    <mergeCell ref="A12:A13"/>
    <mergeCell ref="B12:B13"/>
    <mergeCell ref="C12:C13"/>
    <mergeCell ref="D12:D13"/>
    <mergeCell ref="E12:E13"/>
    <mergeCell ref="G12:J12"/>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0"/>
  <sheetViews>
    <sheetView zoomScale="80" zoomScaleNormal="80" workbookViewId="0">
      <selection activeCell="K8" sqref="K8"/>
    </sheetView>
  </sheetViews>
  <sheetFormatPr baseColWidth="10" defaultRowHeight="15" x14ac:dyDescent="0.25"/>
  <cols>
    <col min="1" max="1" width="12" style="81" customWidth="1"/>
    <col min="2" max="6" width="13.7109375" style="81" customWidth="1"/>
    <col min="7" max="10" width="15.7109375" style="81" customWidth="1"/>
    <col min="11" max="16384" width="11.42578125" style="81"/>
  </cols>
  <sheetData>
    <row r="1" spans="1:21" ht="18.75" x14ac:dyDescent="0.25">
      <c r="A1" s="142" t="s">
        <v>97</v>
      </c>
      <c r="B1" s="142"/>
      <c r="C1" s="142"/>
      <c r="D1" s="142"/>
      <c r="E1" s="142"/>
      <c r="F1" s="142"/>
      <c r="G1" s="142"/>
      <c r="H1" s="142"/>
      <c r="I1" s="142"/>
    </row>
    <row r="2" spans="1:21" x14ac:dyDescent="0.25">
      <c r="A2" s="82"/>
      <c r="B2" s="82"/>
      <c r="C2" s="82"/>
      <c r="D2" s="82"/>
      <c r="E2" s="82"/>
      <c r="F2" s="82"/>
      <c r="G2" s="82"/>
      <c r="H2" s="82"/>
      <c r="I2" s="82"/>
    </row>
    <row r="3" spans="1:21" ht="20.100000000000001" customHeight="1" x14ac:dyDescent="0.25">
      <c r="A3" s="145" t="s">
        <v>14</v>
      </c>
      <c r="B3" s="145"/>
      <c r="C3" s="145"/>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5" t="s">
        <v>13</v>
      </c>
      <c r="B4" s="145"/>
      <c r="C4" s="145"/>
      <c r="D4" s="54"/>
      <c r="E4" s="87"/>
      <c r="F4" s="87"/>
      <c r="G4" s="87"/>
      <c r="H4" s="87"/>
      <c r="I4" s="87"/>
      <c r="J4" s="83"/>
      <c r="K4" s="83"/>
      <c r="L4" s="83"/>
      <c r="M4" s="83"/>
      <c r="N4" s="83"/>
      <c r="O4" s="83"/>
      <c r="P4" s="83"/>
      <c r="Q4" s="83"/>
      <c r="R4" s="83"/>
      <c r="S4" s="83"/>
      <c r="T4" s="83"/>
      <c r="U4" s="83"/>
    </row>
    <row r="5" spans="1:21" ht="20.100000000000001" customHeight="1" x14ac:dyDescent="0.25">
      <c r="A5" s="145" t="s">
        <v>31</v>
      </c>
      <c r="B5" s="145"/>
      <c r="C5" s="145"/>
      <c r="D5" s="139"/>
      <c r="E5" s="139"/>
      <c r="F5" s="139"/>
      <c r="G5" s="139"/>
      <c r="H5" s="139"/>
      <c r="I5" s="139"/>
      <c r="J5" s="83"/>
      <c r="K5" s="83"/>
      <c r="L5" s="83"/>
      <c r="M5" s="83"/>
      <c r="N5" s="84"/>
      <c r="O5" s="84"/>
      <c r="P5" s="84"/>
      <c r="Q5" s="84"/>
      <c r="R5" s="84"/>
      <c r="S5" s="84"/>
      <c r="T5" s="84"/>
      <c r="U5" s="84"/>
    </row>
    <row r="6" spans="1:21" ht="20.100000000000001" customHeight="1" x14ac:dyDescent="0.25">
      <c r="A6" s="85" t="s">
        <v>55</v>
      </c>
      <c r="B6" s="85"/>
      <c r="C6" s="85"/>
      <c r="D6" s="139"/>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9"/>
      <c r="E7" s="139"/>
      <c r="F7" s="139"/>
      <c r="G7" s="139"/>
      <c r="H7" s="139"/>
      <c r="I7" s="139"/>
      <c r="J7" s="83"/>
      <c r="K7" s="83"/>
      <c r="L7" s="83"/>
      <c r="M7" s="83"/>
      <c r="N7" s="84"/>
      <c r="O7" s="84"/>
      <c r="P7" s="84"/>
      <c r="Q7" s="84"/>
      <c r="R7" s="84"/>
      <c r="S7" s="84"/>
      <c r="T7" s="84"/>
      <c r="U7" s="84"/>
    </row>
    <row r="8" spans="1:21" ht="20.100000000000001" customHeight="1" x14ac:dyDescent="0.25">
      <c r="A8" s="85" t="s">
        <v>37</v>
      </c>
      <c r="B8" s="85"/>
      <c r="C8" s="85"/>
      <c r="D8" s="139"/>
      <c r="E8" s="139"/>
      <c r="F8" s="139"/>
      <c r="G8" s="139"/>
      <c r="H8" s="139"/>
      <c r="I8" s="139"/>
      <c r="J8" s="83"/>
      <c r="K8" s="83"/>
      <c r="L8" s="83"/>
      <c r="M8" s="83"/>
      <c r="N8" s="84"/>
      <c r="O8" s="84"/>
      <c r="P8" s="84"/>
      <c r="Q8" s="84"/>
      <c r="R8" s="84"/>
      <c r="S8" s="84"/>
      <c r="T8" s="84"/>
      <c r="U8" s="84"/>
    </row>
    <row r="11" spans="1:21" ht="15" customHeight="1" x14ac:dyDescent="0.25">
      <c r="A11" s="140" t="s">
        <v>38</v>
      </c>
      <c r="B11" s="140"/>
      <c r="C11" s="140"/>
      <c r="D11" s="140"/>
      <c r="E11" s="140"/>
      <c r="F11" s="140"/>
      <c r="G11" s="140"/>
      <c r="H11" s="140"/>
      <c r="I11" s="140"/>
      <c r="J11" s="140"/>
    </row>
    <row r="12" spans="1:21" ht="15" customHeight="1" x14ac:dyDescent="0.25">
      <c r="A12" s="143" t="s">
        <v>0</v>
      </c>
      <c r="B12" s="143" t="s">
        <v>50</v>
      </c>
      <c r="C12" s="143" t="s">
        <v>24</v>
      </c>
      <c r="D12" s="143" t="s">
        <v>47</v>
      </c>
      <c r="E12" s="143" t="s">
        <v>96</v>
      </c>
      <c r="F12" s="143" t="s">
        <v>32</v>
      </c>
      <c r="G12" s="141" t="s">
        <v>17</v>
      </c>
      <c r="H12" s="141"/>
      <c r="I12" s="141"/>
      <c r="J12" s="141"/>
    </row>
    <row r="13" spans="1:21" s="86" customFormat="1" ht="75" customHeight="1" x14ac:dyDescent="0.25">
      <c r="A13" s="143"/>
      <c r="B13" s="143"/>
      <c r="C13" s="143"/>
      <c r="D13" s="143"/>
      <c r="E13" s="143"/>
      <c r="F13" s="143"/>
      <c r="G13" s="93" t="s">
        <v>51</v>
      </c>
      <c r="H13" s="93" t="s">
        <v>52</v>
      </c>
      <c r="I13" s="93" t="s">
        <v>111</v>
      </c>
      <c r="J13" s="93" t="s">
        <v>124</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98</v>
      </c>
      <c r="F26" s="33" t="s">
        <v>98</v>
      </c>
      <c r="G26" s="50" t="s">
        <v>98</v>
      </c>
      <c r="H26" s="50" t="s">
        <v>98</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42" t="s">
        <v>39</v>
      </c>
      <c r="B30" s="142"/>
      <c r="C30" s="142"/>
      <c r="D30" s="142"/>
      <c r="E30" s="142"/>
      <c r="F30" s="142"/>
      <c r="G30" s="142"/>
      <c r="H30" s="142"/>
      <c r="I30" s="142"/>
    </row>
  </sheetData>
  <sheetProtection selectLockedCells="1"/>
  <mergeCells count="18">
    <mergeCell ref="A1:I1"/>
    <mergeCell ref="A5:C5"/>
    <mergeCell ref="D5:I5"/>
    <mergeCell ref="A3:C3"/>
    <mergeCell ref="D3:I3"/>
    <mergeCell ref="A4:C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65" fitToHeight="2" orientation="portrait" r:id="rId1"/>
  <headerFooter>
    <oddFooter>&amp;L&amp;A&amp;C&amp;D&amp;R&amp;P</oddFooter>
  </headerFooter>
  <rowBreaks count="2" manualBreakCount="2">
    <brk id="51" max="16383" man="1"/>
    <brk id="117" max="16383"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8"/>
  <sheetViews>
    <sheetView zoomScale="80" zoomScaleNormal="80" workbookViewId="0">
      <selection activeCell="L9" sqref="L9"/>
    </sheetView>
  </sheetViews>
  <sheetFormatPr baseColWidth="10" defaultRowHeight="15" x14ac:dyDescent="0.25"/>
  <cols>
    <col min="1" max="1" width="6.28515625" style="15" customWidth="1"/>
    <col min="2" max="2" width="23" style="15" customWidth="1"/>
    <col min="3" max="7" width="13.7109375" style="15" customWidth="1"/>
    <col min="8" max="8" width="17.5703125" style="15" customWidth="1"/>
    <col min="9" max="10" width="15.7109375" style="15" customWidth="1"/>
    <col min="11" max="11" width="24.85546875" style="15" customWidth="1"/>
    <col min="12" max="12" width="29" style="15" customWidth="1"/>
    <col min="13" max="13" width="12.42578125" style="15" bestFit="1" customWidth="1"/>
    <col min="14" max="16384" width="11.42578125" style="15"/>
  </cols>
  <sheetData>
    <row r="1" spans="1:12" ht="20.100000000000001" customHeight="1" x14ac:dyDescent="0.3">
      <c r="A1" s="154" t="s">
        <v>119</v>
      </c>
      <c r="B1" s="154"/>
      <c r="C1" s="154"/>
      <c r="D1" s="154"/>
      <c r="E1" s="154"/>
      <c r="F1" s="154"/>
      <c r="G1" s="154"/>
      <c r="H1" s="154"/>
      <c r="I1" s="154"/>
      <c r="J1" s="154"/>
    </row>
    <row r="2" spans="1:12" ht="20.100000000000001" customHeight="1" x14ac:dyDescent="0.25">
      <c r="A2" s="14"/>
      <c r="B2" s="14"/>
      <c r="C2" s="14"/>
      <c r="D2" s="14"/>
      <c r="E2" s="14"/>
      <c r="F2" s="14"/>
      <c r="G2" s="14"/>
      <c r="H2" s="14"/>
      <c r="I2" s="14"/>
      <c r="J2" s="14"/>
    </row>
    <row r="3" spans="1:12" s="88" customFormat="1" ht="20.100000000000001" customHeight="1" x14ac:dyDescent="0.25">
      <c r="A3" s="151" t="s">
        <v>14</v>
      </c>
      <c r="B3" s="151"/>
      <c r="C3" s="152" t="str">
        <f>IF('4-Datos generales'!H11="","",'4-Datos generales'!H11)</f>
        <v>Imprenta Nacional</v>
      </c>
      <c r="D3" s="152"/>
      <c r="E3" s="152"/>
      <c r="F3" s="152"/>
      <c r="G3" s="152"/>
      <c r="H3" s="152"/>
      <c r="I3" s="152"/>
      <c r="J3" s="152"/>
    </row>
    <row r="4" spans="1:12" s="89" customFormat="1" ht="20.100000000000001" customHeight="1" x14ac:dyDescent="0.25">
      <c r="A4" s="157" t="s">
        <v>55</v>
      </c>
      <c r="B4" s="157"/>
      <c r="C4" s="149"/>
      <c r="D4" s="149"/>
      <c r="E4" s="149"/>
      <c r="F4" s="149"/>
      <c r="G4" s="149"/>
      <c r="H4" s="149"/>
      <c r="I4" s="149"/>
      <c r="J4" s="149"/>
    </row>
    <row r="5" spans="1:12" ht="20.100000000000001" customHeight="1" x14ac:dyDescent="0.25"/>
    <row r="6" spans="1:12" s="20" customFormat="1" ht="20.100000000000001" customHeight="1" x14ac:dyDescent="0.25">
      <c r="A6" s="153" t="s">
        <v>38</v>
      </c>
      <c r="B6" s="153"/>
      <c r="C6" s="153"/>
      <c r="D6" s="153"/>
      <c r="E6" s="153"/>
      <c r="F6" s="153"/>
      <c r="G6" s="153"/>
      <c r="H6" s="153"/>
      <c r="I6" s="153"/>
      <c r="J6" s="153"/>
      <c r="K6" s="153"/>
      <c r="L6" s="153"/>
    </row>
    <row r="7" spans="1:12" s="20" customFormat="1" ht="20.100000000000001" customHeight="1" x14ac:dyDescent="0.25">
      <c r="A7" s="150" t="s">
        <v>18</v>
      </c>
      <c r="B7" s="143" t="s">
        <v>16</v>
      </c>
      <c r="C7" s="143" t="s">
        <v>121</v>
      </c>
      <c r="D7" s="143" t="s">
        <v>122</v>
      </c>
      <c r="E7" s="143" t="s">
        <v>123</v>
      </c>
      <c r="F7" s="143" t="s">
        <v>96</v>
      </c>
      <c r="G7" s="143" t="s">
        <v>32</v>
      </c>
      <c r="H7" s="143" t="s">
        <v>17</v>
      </c>
      <c r="I7" s="143"/>
      <c r="J7" s="143"/>
      <c r="K7" s="143"/>
      <c r="L7" s="143"/>
    </row>
    <row r="8" spans="1:12" s="20" customFormat="1" ht="92.25" customHeight="1" x14ac:dyDescent="0.25">
      <c r="A8" s="150"/>
      <c r="B8" s="143"/>
      <c r="C8" s="143"/>
      <c r="D8" s="143"/>
      <c r="E8" s="143"/>
      <c r="F8" s="143"/>
      <c r="G8" s="143"/>
      <c r="H8" s="93" t="s">
        <v>115</v>
      </c>
      <c r="I8" s="93" t="s">
        <v>116</v>
      </c>
      <c r="J8" s="93" t="s">
        <v>117</v>
      </c>
      <c r="K8" s="93" t="s">
        <v>118</v>
      </c>
      <c r="L8" s="98" t="s">
        <v>126</v>
      </c>
    </row>
    <row r="9" spans="1:12" s="20" customFormat="1" ht="20.100000000000001" customHeight="1" x14ac:dyDescent="0.25">
      <c r="A9" s="16">
        <v>1</v>
      </c>
      <c r="B9" s="17" t="str">
        <f>IF('5-Edificio 1'!D$4="","",'5-Edificio 1'!D$4)</f>
        <v/>
      </c>
      <c r="C9" s="18">
        <f>'5-Edificio 1'!B27</f>
        <v>59882.083333333336</v>
      </c>
      <c r="D9" s="18">
        <f>'5-Edificio 1'!C26</f>
        <v>769.77</v>
      </c>
      <c r="E9" s="46">
        <f>'5-Edificio 1'!D27</f>
        <v>7695006.25</v>
      </c>
      <c r="F9" s="49">
        <f>'5-Edificio 1'!E27</f>
        <v>192</v>
      </c>
      <c r="G9" s="49">
        <f>'5-Edificio 1'!F27</f>
        <v>8500</v>
      </c>
      <c r="H9" s="18">
        <f>'5-Edificio 1'!G27</f>
        <v>312.13026041666666</v>
      </c>
      <c r="I9" s="18">
        <f>'5-Edificio 1'!H27</f>
        <v>7.0503921568627455</v>
      </c>
      <c r="J9" s="18">
        <f>'5-Edificio 1'!I27</f>
        <v>7014.6779166666665</v>
      </c>
      <c r="K9" s="90">
        <f>IF(H9="","",H9*'3-Factor de emisión'!$C$4)</f>
        <v>36.519240468749999</v>
      </c>
      <c r="L9" s="90">
        <f>IF(K9="","",K9/1000)</f>
        <v>3.6519240468749999E-2</v>
      </c>
    </row>
    <row r="10" spans="1:12" s="20" customFormat="1" ht="20.100000000000001" customHeight="1" x14ac:dyDescent="0.25">
      <c r="A10" s="16">
        <v>2</v>
      </c>
      <c r="B10" s="17" t="str">
        <f>IF('6-Edificio 2'!D$4="","",'6-Edificio 2'!D$4)</f>
        <v/>
      </c>
      <c r="C10" s="18" t="str">
        <f>'6-Edificio 2'!B27</f>
        <v/>
      </c>
      <c r="D10" s="18" t="str">
        <f>'6-Edificio 2'!C26</f>
        <v/>
      </c>
      <c r="E10" s="46" t="str">
        <f>'6-Edificio 2'!D27</f>
        <v/>
      </c>
      <c r="F10" s="49" t="str">
        <f>'6-Edificio 2'!E27</f>
        <v/>
      </c>
      <c r="G10" s="49" t="str">
        <f>'6-Edificio 2'!F27</f>
        <v/>
      </c>
      <c r="H10" s="18" t="str">
        <f>'6-Edificio 2'!G27</f>
        <v/>
      </c>
      <c r="I10" s="18" t="str">
        <f>'6-Edificio 2'!H27</f>
        <v/>
      </c>
      <c r="J10" s="18" t="str">
        <f>'6-Edificio 2'!I27</f>
        <v/>
      </c>
      <c r="K10" s="90" t="str">
        <f>IF(H10="","",H10*'3-Factor de emisión'!$C$4)</f>
        <v/>
      </c>
      <c r="L10" s="90" t="str">
        <f t="shared" ref="L10:L18" si="0">IF(K10="","",K10/1000)</f>
        <v/>
      </c>
    </row>
    <row r="11" spans="1:12" s="20" customFormat="1" ht="20.100000000000001" customHeight="1" x14ac:dyDescent="0.25">
      <c r="A11" s="16">
        <v>3</v>
      </c>
      <c r="B11" s="17" t="str">
        <f>IF('7-Edificio 3'!D$4="","",'7-Edificio 3'!D$4)</f>
        <v/>
      </c>
      <c r="C11" s="18" t="str">
        <f>'7-Edificio 3'!B27</f>
        <v/>
      </c>
      <c r="D11" s="18" t="str">
        <f>'7-Edificio 3'!C26</f>
        <v/>
      </c>
      <c r="E11" s="46" t="str">
        <f>'7-Edificio 3'!D27</f>
        <v/>
      </c>
      <c r="F11" s="49" t="str">
        <f>'7-Edificio 3'!E27</f>
        <v/>
      </c>
      <c r="G11" s="49" t="str">
        <f>'7-Edificio 3'!F27</f>
        <v/>
      </c>
      <c r="H11" s="18" t="str">
        <f>'7-Edificio 3'!G27</f>
        <v/>
      </c>
      <c r="I11" s="18" t="str">
        <f>'7-Edificio 3'!H27</f>
        <v/>
      </c>
      <c r="J11" s="18" t="str">
        <f>'7-Edificio 3'!I27</f>
        <v/>
      </c>
      <c r="K11" s="90" t="str">
        <f>IF(H11="","",H11*'3-Factor de emisión'!$C$4)</f>
        <v/>
      </c>
      <c r="L11" s="90" t="str">
        <f t="shared" si="0"/>
        <v/>
      </c>
    </row>
    <row r="12" spans="1:12" s="20" customFormat="1" ht="20.100000000000001" customHeight="1" x14ac:dyDescent="0.25">
      <c r="A12" s="16">
        <v>4</v>
      </c>
      <c r="B12" s="17" t="str">
        <f>IF('8-Edificio 4'!D$4="","",'8-Edificio 4'!D$4)</f>
        <v/>
      </c>
      <c r="C12" s="18" t="str">
        <f>'8-Edificio 4'!B27</f>
        <v/>
      </c>
      <c r="D12" s="18" t="str">
        <f>'8-Edificio 4'!C26</f>
        <v/>
      </c>
      <c r="E12" s="46" t="str">
        <f>'8-Edificio 4'!D27</f>
        <v/>
      </c>
      <c r="F12" s="49" t="str">
        <f>'8-Edificio 4'!E27</f>
        <v/>
      </c>
      <c r="G12" s="49" t="str">
        <f>'8-Edificio 4'!F27</f>
        <v/>
      </c>
      <c r="H12" s="18" t="str">
        <f>'8-Edificio 4'!G27</f>
        <v/>
      </c>
      <c r="I12" s="18" t="str">
        <f>'8-Edificio 4'!H27</f>
        <v/>
      </c>
      <c r="J12" s="18" t="str">
        <f>'8-Edificio 4'!I27</f>
        <v/>
      </c>
      <c r="K12" s="90" t="str">
        <f>IF(H12="","",H12*'3-Factor de emisión'!$C$4)</f>
        <v/>
      </c>
      <c r="L12" s="90" t="str">
        <f t="shared" si="0"/>
        <v/>
      </c>
    </row>
    <row r="13" spans="1:12" s="20" customFormat="1" ht="20.100000000000001" customHeight="1" x14ac:dyDescent="0.25">
      <c r="A13" s="16">
        <v>5</v>
      </c>
      <c r="B13" s="17" t="str">
        <f>IF('9-Edificio 5'!D$4="","",'9-Edificio 5'!D$4)</f>
        <v/>
      </c>
      <c r="C13" s="18" t="str">
        <f>'9-Edificio 5'!B27</f>
        <v/>
      </c>
      <c r="D13" s="18" t="str">
        <f>'9-Edificio 5'!C26</f>
        <v/>
      </c>
      <c r="E13" s="46" t="str">
        <f>'9-Edificio 5'!D27</f>
        <v/>
      </c>
      <c r="F13" s="49" t="str">
        <f>'9-Edificio 5'!E27</f>
        <v/>
      </c>
      <c r="G13" s="49" t="str">
        <f>'9-Edificio 5'!F27</f>
        <v/>
      </c>
      <c r="H13" s="18" t="str">
        <f>'9-Edificio 5'!G27</f>
        <v/>
      </c>
      <c r="I13" s="18" t="str">
        <f>'9-Edificio 5'!H27</f>
        <v/>
      </c>
      <c r="J13" s="18" t="str">
        <f>'9-Edificio 5'!I27</f>
        <v/>
      </c>
      <c r="K13" s="90" t="str">
        <f>IF(H13="","",H13*'3-Factor de emisión'!$C$4)</f>
        <v/>
      </c>
      <c r="L13" s="90" t="str">
        <f t="shared" si="0"/>
        <v/>
      </c>
    </row>
    <row r="14" spans="1:12" s="20" customFormat="1" ht="20.100000000000001" customHeight="1" x14ac:dyDescent="0.25">
      <c r="A14" s="16">
        <v>6</v>
      </c>
      <c r="B14" s="17" t="str">
        <f>IF('10-edificio 6'!D$4="","",'10-edificio 6'!D$4)</f>
        <v/>
      </c>
      <c r="C14" s="18" t="str">
        <f>'10-edificio 6'!B27</f>
        <v/>
      </c>
      <c r="D14" s="18" t="str">
        <f>'10-edificio 6'!C26</f>
        <v/>
      </c>
      <c r="E14" s="46" t="str">
        <f>'10-edificio 6'!D27</f>
        <v/>
      </c>
      <c r="F14" s="49" t="str">
        <f>'10-edificio 6'!E27</f>
        <v/>
      </c>
      <c r="G14" s="49" t="str">
        <f>'10-edificio 6'!F27</f>
        <v/>
      </c>
      <c r="H14" s="18" t="str">
        <f>'10-edificio 6'!G27</f>
        <v/>
      </c>
      <c r="I14" s="18" t="str">
        <f>'10-edificio 6'!H27</f>
        <v/>
      </c>
      <c r="J14" s="18" t="str">
        <f>'10-edificio 6'!I27</f>
        <v/>
      </c>
      <c r="K14" s="90" t="str">
        <f>IF(H14="","",H14*'3-Factor de emisión'!$C$4)</f>
        <v/>
      </c>
      <c r="L14" s="90" t="str">
        <f t="shared" si="0"/>
        <v/>
      </c>
    </row>
    <row r="15" spans="1:12" s="20" customFormat="1" ht="20.100000000000001" customHeight="1" x14ac:dyDescent="0.25">
      <c r="A15" s="16">
        <v>7</v>
      </c>
      <c r="B15" s="17" t="str">
        <f>IF('11-Edificio 7'!D$4="","",'11-Edificio 7'!D$4)</f>
        <v/>
      </c>
      <c r="C15" s="18" t="str">
        <f>'11-Edificio 7'!B27</f>
        <v/>
      </c>
      <c r="D15" s="18" t="str">
        <f>'11-Edificio 7'!C26</f>
        <v/>
      </c>
      <c r="E15" s="46" t="str">
        <f>'11-Edificio 7'!D27</f>
        <v/>
      </c>
      <c r="F15" s="49" t="str">
        <f>'11-Edificio 7'!E27</f>
        <v/>
      </c>
      <c r="G15" s="49" t="str">
        <f>'11-Edificio 7'!F27</f>
        <v/>
      </c>
      <c r="H15" s="18" t="str">
        <f>'11-Edificio 7'!G27</f>
        <v/>
      </c>
      <c r="I15" s="18" t="str">
        <f>'11-Edificio 7'!H27</f>
        <v/>
      </c>
      <c r="J15" s="18" t="str">
        <f>'11-Edificio 7'!I27</f>
        <v/>
      </c>
      <c r="K15" s="90" t="str">
        <f>IF(H15="","",H15*'3-Factor de emisión'!$C$4)</f>
        <v/>
      </c>
      <c r="L15" s="90" t="str">
        <f t="shared" si="0"/>
        <v/>
      </c>
    </row>
    <row r="16" spans="1:12" s="20" customFormat="1" ht="20.100000000000001" customHeight="1" x14ac:dyDescent="0.25">
      <c r="A16" s="16">
        <v>8</v>
      </c>
      <c r="B16" s="17" t="str">
        <f>IF('12-Edificio 8'!D$4="","",'12-Edificio 8'!D$4)</f>
        <v/>
      </c>
      <c r="C16" s="18" t="str">
        <f>'12-Edificio 8'!B27</f>
        <v/>
      </c>
      <c r="D16" s="18" t="str">
        <f>'12-Edificio 8'!C26</f>
        <v/>
      </c>
      <c r="E16" s="46" t="str">
        <f>'12-Edificio 8'!D27</f>
        <v/>
      </c>
      <c r="F16" s="49" t="str">
        <f>'12-Edificio 8'!E27</f>
        <v/>
      </c>
      <c r="G16" s="49" t="str">
        <f>'12-Edificio 8'!F27</f>
        <v/>
      </c>
      <c r="H16" s="18" t="str">
        <f>'12-Edificio 8'!G27</f>
        <v/>
      </c>
      <c r="I16" s="18" t="str">
        <f>'12-Edificio 8'!H27</f>
        <v/>
      </c>
      <c r="J16" s="18" t="str">
        <f>'12-Edificio 8'!I27</f>
        <v/>
      </c>
      <c r="K16" s="90" t="str">
        <f>IF(H16="","",H16*'3-Factor de emisión'!$C$4)</f>
        <v/>
      </c>
      <c r="L16" s="90" t="str">
        <f t="shared" si="0"/>
        <v/>
      </c>
    </row>
    <row r="17" spans="1:12" s="20" customFormat="1" ht="20.100000000000001" customHeight="1" x14ac:dyDescent="0.25">
      <c r="A17" s="16">
        <v>9</v>
      </c>
      <c r="B17" s="17" t="str">
        <f>IF('13-Edificio 9'!D$4="","",'13-Edificio 9'!D$4)</f>
        <v/>
      </c>
      <c r="C17" s="18" t="str">
        <f>'13-Edificio 9'!B27</f>
        <v/>
      </c>
      <c r="D17" s="18" t="str">
        <f>'13-Edificio 9'!C26</f>
        <v/>
      </c>
      <c r="E17" s="46" t="str">
        <f>'13-Edificio 9'!D27</f>
        <v/>
      </c>
      <c r="F17" s="49" t="str">
        <f>'13-Edificio 9'!E27</f>
        <v/>
      </c>
      <c r="G17" s="49" t="str">
        <f>'13-Edificio 9'!F27</f>
        <v/>
      </c>
      <c r="H17" s="18" t="str">
        <f>'13-Edificio 9'!G27</f>
        <v/>
      </c>
      <c r="I17" s="18" t="str">
        <f>'13-Edificio 9'!H27</f>
        <v/>
      </c>
      <c r="J17" s="18" t="str">
        <f>'13-Edificio 9'!I27</f>
        <v/>
      </c>
      <c r="K17" s="90" t="str">
        <f>IF(H17="","",H17*'3-Factor de emisión'!$C$4)</f>
        <v/>
      </c>
      <c r="L17" s="90" t="str">
        <f t="shared" si="0"/>
        <v/>
      </c>
    </row>
    <row r="18" spans="1:12" s="20" customFormat="1" ht="20.100000000000001" customHeight="1" x14ac:dyDescent="0.25">
      <c r="A18" s="16">
        <v>10</v>
      </c>
      <c r="B18" s="17" t="str">
        <f>IF('14-Edificio 10'!D$4="","",'14-Edificio 10'!D$4)</f>
        <v/>
      </c>
      <c r="C18" s="18" t="str">
        <f>'14-Edificio 10'!B27</f>
        <v/>
      </c>
      <c r="D18" s="18" t="str">
        <f>'14-Edificio 10'!C26</f>
        <v/>
      </c>
      <c r="E18" s="46" t="str">
        <f>'14-Edificio 10'!D27</f>
        <v/>
      </c>
      <c r="F18" s="49" t="str">
        <f>'14-Edificio 10'!E27</f>
        <v/>
      </c>
      <c r="G18" s="49" t="str">
        <f>'14-Edificio 10'!F27</f>
        <v/>
      </c>
      <c r="H18" s="18" t="str">
        <f>'14-Edificio 10'!G27</f>
        <v/>
      </c>
      <c r="I18" s="18" t="str">
        <f>'14-Edificio 10'!H27</f>
        <v/>
      </c>
      <c r="J18" s="18" t="str">
        <f>'14-Edificio 10'!I27</f>
        <v/>
      </c>
      <c r="K18" s="90" t="str">
        <f>IF(H18="","",H18*'3-Factor de emisión'!$C$4)</f>
        <v/>
      </c>
      <c r="L18" s="90" t="str">
        <f t="shared" si="0"/>
        <v/>
      </c>
    </row>
    <row r="19" spans="1:12" s="20" customFormat="1" ht="20.100000000000001" customHeight="1" x14ac:dyDescent="0.25">
      <c r="A19" s="150" t="s">
        <v>113</v>
      </c>
      <c r="B19" s="150"/>
      <c r="C19" s="19">
        <f>IF(SUM(C9:C18)=0,"",SUM(C9:C18))</f>
        <v>59882.083333333336</v>
      </c>
      <c r="D19" s="19">
        <f>IF(MAX(D9:D18)=0,"",MAX(D9:D18))</f>
        <v>769.77</v>
      </c>
      <c r="E19" s="47">
        <f t="shared" ref="E19:J19" si="1">IF(SUM(E9:E18)=0,"",SUM(E9:E18))</f>
        <v>7695006.25</v>
      </c>
      <c r="F19" s="19">
        <f>IF(SUM(F9:F18)=0,"",SUM(F9:F18))</f>
        <v>192</v>
      </c>
      <c r="G19" s="19">
        <f>IF(SUM(G9:G18)=0,"",SUM(G9:G18))</f>
        <v>8500</v>
      </c>
      <c r="H19" s="19" t="s">
        <v>98</v>
      </c>
      <c r="I19" s="19" t="s">
        <v>98</v>
      </c>
      <c r="J19" s="19">
        <f t="shared" si="1"/>
        <v>7014.6779166666665</v>
      </c>
      <c r="K19" s="19">
        <f>SUM(K9:K18)</f>
        <v>36.519240468749999</v>
      </c>
      <c r="L19" s="19">
        <f>SUM(L9:L18)</f>
        <v>3.6519240468749999E-2</v>
      </c>
    </row>
    <row r="20" spans="1:12" s="20" customFormat="1" ht="20.100000000000001" customHeight="1" x14ac:dyDescent="0.25">
      <c r="A20" s="155" t="s">
        <v>23</v>
      </c>
      <c r="B20" s="156"/>
      <c r="C20" s="19" t="s">
        <v>98</v>
      </c>
      <c r="D20" s="19" t="s">
        <v>98</v>
      </c>
      <c r="E20" s="19" t="s">
        <v>98</v>
      </c>
      <c r="F20" s="19" t="s">
        <v>98</v>
      </c>
      <c r="G20" s="19" t="s">
        <v>98</v>
      </c>
      <c r="H20" s="19">
        <f>C19/F19</f>
        <v>311.88585069444446</v>
      </c>
      <c r="I20" s="19">
        <f>C19/G19</f>
        <v>7.0449509803921568</v>
      </c>
      <c r="J20" s="19" t="s">
        <v>98</v>
      </c>
      <c r="K20" s="19">
        <f>J19/F19</f>
        <v>36.534780815972219</v>
      </c>
      <c r="L20" s="99">
        <f>K19/G19</f>
        <v>4.2963812316176471E-3</v>
      </c>
    </row>
    <row r="21" spans="1:12" s="20" customFormat="1" ht="20.100000000000001" customHeight="1" x14ac:dyDescent="0.25"/>
    <row r="22" spans="1:12" s="20" customFormat="1" ht="20.100000000000001" customHeight="1" x14ac:dyDescent="0.25"/>
    <row r="23" spans="1:12" s="20" customFormat="1" ht="20.100000000000001" customHeight="1" x14ac:dyDescent="0.25"/>
    <row r="25" spans="1:12" ht="18.75" x14ac:dyDescent="0.25">
      <c r="A25" s="142" t="s">
        <v>120</v>
      </c>
      <c r="B25" s="142"/>
      <c r="C25" s="142"/>
      <c r="D25" s="142"/>
      <c r="E25" s="142"/>
      <c r="F25" s="142"/>
      <c r="G25" s="142"/>
      <c r="H25" s="142"/>
      <c r="I25" s="142"/>
      <c r="J25" s="142"/>
      <c r="K25" s="91"/>
    </row>
    <row r="26" spans="1:12" ht="18.75" x14ac:dyDescent="0.25">
      <c r="A26" s="55"/>
      <c r="B26" s="55"/>
      <c r="C26" s="55"/>
      <c r="D26" s="55"/>
      <c r="E26" s="55"/>
      <c r="F26" s="55"/>
      <c r="G26" s="55"/>
      <c r="H26" s="55"/>
      <c r="I26" s="55"/>
      <c r="J26" s="55"/>
      <c r="K26" s="91"/>
    </row>
    <row r="28" spans="1:12" x14ac:dyDescent="0.25">
      <c r="A28" s="15" t="str">
        <f>IF('4-Datos generales'!H11="","",'4-Datos generales'!H11)</f>
        <v>Imprenta Nacional</v>
      </c>
    </row>
  </sheetData>
  <mergeCells count="17">
    <mergeCell ref="A1:J1"/>
    <mergeCell ref="D7:D8"/>
    <mergeCell ref="E7:E8"/>
    <mergeCell ref="A20:B20"/>
    <mergeCell ref="A4:B4"/>
    <mergeCell ref="A25:J25"/>
    <mergeCell ref="C4:J4"/>
    <mergeCell ref="A7:A8"/>
    <mergeCell ref="A3:B3"/>
    <mergeCell ref="C3:J3"/>
    <mergeCell ref="A19:B19"/>
    <mergeCell ref="B7:B8"/>
    <mergeCell ref="C7:C8"/>
    <mergeCell ref="F7:F8"/>
    <mergeCell ref="G7:G8"/>
    <mergeCell ref="H7:L7"/>
    <mergeCell ref="A6:L6"/>
  </mergeCells>
  <printOptions horizontalCentered="1"/>
  <pageMargins left="0.25" right="0.25" top="0.75" bottom="0.75" header="0.3" footer="0.3"/>
  <pageSetup scale="50" fitToHeight="2" orientation="portrait" r:id="rId1"/>
  <headerFooter>
    <oddFooter>&amp;L&amp;A&amp;C&amp;D&amp;R&amp;P</oddFooter>
  </headerFooter>
  <rowBreaks count="1" manualBreakCount="1">
    <brk id="73"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57"/>
  <sheetViews>
    <sheetView zoomScale="80" zoomScaleNormal="80" workbookViewId="0">
      <selection activeCell="K9" sqref="K9"/>
    </sheetView>
  </sheetViews>
  <sheetFormatPr baseColWidth="10" defaultRowHeight="15" x14ac:dyDescent="0.25"/>
  <cols>
    <col min="1" max="1" width="25.28515625" style="23" customWidth="1"/>
    <col min="2" max="6" width="13.7109375" style="23" customWidth="1"/>
    <col min="7" max="9" width="15.7109375" style="23" customWidth="1"/>
    <col min="10" max="10" width="16.42578125" style="23" customWidth="1"/>
    <col min="11" max="11" width="20.7109375" style="23" customWidth="1"/>
    <col min="12" max="16384" width="11.42578125" style="23"/>
  </cols>
  <sheetData>
    <row r="1" spans="1:11" s="20" customFormat="1" ht="20.100000000000001" customHeight="1" x14ac:dyDescent="0.25">
      <c r="A1" s="158" t="s">
        <v>42</v>
      </c>
      <c r="B1" s="158"/>
      <c r="C1" s="158"/>
      <c r="D1" s="158"/>
      <c r="E1" s="158"/>
      <c r="F1" s="158"/>
      <c r="G1" s="158"/>
      <c r="H1" s="158"/>
      <c r="I1" s="158"/>
      <c r="J1" s="94"/>
    </row>
    <row r="2" spans="1:11" s="20" customFormat="1" ht="20.100000000000001" customHeight="1" x14ac:dyDescent="0.25">
      <c r="A2" s="21"/>
      <c r="B2" s="21"/>
      <c r="C2" s="21"/>
      <c r="D2" s="21"/>
      <c r="E2" s="21"/>
      <c r="F2" s="21"/>
      <c r="G2" s="21"/>
      <c r="H2" s="21"/>
      <c r="I2" s="21"/>
      <c r="J2" s="21"/>
    </row>
    <row r="3" spans="1:11" s="88" customFormat="1" ht="20.100000000000001" customHeight="1" x14ac:dyDescent="0.25">
      <c r="A3" s="26" t="s">
        <v>14</v>
      </c>
      <c r="B3" s="152" t="str">
        <f>IF('4-Datos generales'!H11="","",'4-Datos generales'!H11)</f>
        <v>Imprenta Nacional</v>
      </c>
      <c r="C3" s="152"/>
      <c r="D3" s="152"/>
      <c r="E3" s="152"/>
      <c r="F3" s="152"/>
      <c r="G3" s="152"/>
      <c r="H3" s="152"/>
      <c r="I3" s="152"/>
      <c r="J3" s="96"/>
    </row>
    <row r="4" spans="1:11" s="89" customFormat="1" ht="20.100000000000001" customHeight="1" x14ac:dyDescent="0.25">
      <c r="A4" s="58" t="s">
        <v>55</v>
      </c>
      <c r="B4" s="149"/>
      <c r="C4" s="149"/>
      <c r="D4" s="149"/>
      <c r="E4" s="149"/>
      <c r="F4" s="149"/>
      <c r="G4" s="149"/>
      <c r="H4" s="149"/>
      <c r="I4" s="149"/>
      <c r="J4" s="97"/>
    </row>
    <row r="5" spans="1:11" s="20" customFormat="1" ht="20.100000000000001" customHeight="1" x14ac:dyDescent="0.25">
      <c r="A5" s="21"/>
      <c r="B5" s="21"/>
      <c r="C5" s="21"/>
      <c r="D5" s="22"/>
      <c r="E5" s="22"/>
      <c r="F5" s="22"/>
      <c r="G5" s="22"/>
      <c r="H5" s="22"/>
      <c r="I5" s="22"/>
      <c r="J5" s="22"/>
    </row>
    <row r="6" spans="1:11" ht="20.100000000000001" customHeight="1" x14ac:dyDescent="0.25"/>
    <row r="7" spans="1:11" ht="20.100000000000001" customHeight="1" x14ac:dyDescent="0.25">
      <c r="A7" s="153" t="s">
        <v>38</v>
      </c>
      <c r="B7" s="153"/>
      <c r="C7" s="153"/>
      <c r="D7" s="153"/>
      <c r="E7" s="153"/>
      <c r="F7" s="153"/>
      <c r="G7" s="153"/>
      <c r="H7" s="153"/>
      <c r="I7" s="153"/>
      <c r="J7" s="153"/>
      <c r="K7" s="153"/>
    </row>
    <row r="8" spans="1:11" ht="20.100000000000001" customHeight="1" x14ac:dyDescent="0.25">
      <c r="A8" s="143" t="s">
        <v>0</v>
      </c>
      <c r="B8" s="143" t="s">
        <v>21</v>
      </c>
      <c r="C8" s="143" t="s">
        <v>25</v>
      </c>
      <c r="D8" s="143" t="s">
        <v>47</v>
      </c>
      <c r="E8" s="143" t="s">
        <v>96</v>
      </c>
      <c r="F8" s="143" t="s">
        <v>32</v>
      </c>
      <c r="G8" s="143" t="s">
        <v>17</v>
      </c>
      <c r="H8" s="143"/>
      <c r="I8" s="143"/>
      <c r="J8" s="143"/>
      <c r="K8" s="143"/>
    </row>
    <row r="9" spans="1:11" ht="84.95" customHeight="1" x14ac:dyDescent="0.25">
      <c r="A9" s="143"/>
      <c r="B9" s="143"/>
      <c r="C9" s="143"/>
      <c r="D9" s="143"/>
      <c r="E9" s="143"/>
      <c r="F9" s="143"/>
      <c r="G9" s="93" t="s">
        <v>54</v>
      </c>
      <c r="H9" s="93" t="s">
        <v>53</v>
      </c>
      <c r="I9" s="93" t="s">
        <v>112</v>
      </c>
      <c r="J9" s="93" t="s">
        <v>125</v>
      </c>
      <c r="K9" s="93" t="s">
        <v>114</v>
      </c>
    </row>
    <row r="10" spans="1:11" ht="20.100000000000001" customHeight="1" x14ac:dyDescent="0.25">
      <c r="A10" s="17" t="s">
        <v>19</v>
      </c>
      <c r="B10" s="34">
        <f>IF(SUM('5-Edificio 1'!B14+'6-Edificio 2'!B14+'7-Edificio 3'!B14+'8-Edificio 4'!B14+'9-Edificio 5'!B14+'10-edificio 6'!B14+'11-Edificio 7'!B14+'12-Edificio 8'!B14+'13-Edificio 9'!B14+'14-Edificio 10'!B14)=0," ",('5-Edificio 1'!B14+'6-Edificio 2'!B14+'7-Edificio 3'!B14+'8-Edificio 4'!B14+'9-Edificio 5'!B14+'10-edificio 6'!B14+'11-Edificio 7'!B14+'12-Edificio 8'!B14+'13-Edificio 9'!B14+'14-Edificio 10'!B14))</f>
        <v>96672</v>
      </c>
      <c r="C10" s="34">
        <f>IF(SUM('5-Edificio 1'!C14+'6-Edificio 2'!C14+'7-Edificio 3'!C14+'8-Edificio 4'!C14+'9-Edificio 5'!C14+'10-edificio 6'!C14+'11-Edificio 7'!C14+'12-Edificio 8'!C14+'13-Edificio 9'!C14+'14-Edificio 10'!C14)=0," ",('5-Edificio 1'!C14+'6-Edificio 2'!C14+'7-Edificio 3'!C14+'8-Edificio 4'!C14+'9-Edificio 5'!C14+'10-edificio 6'!C14+'11-Edificio 7'!C14+'12-Edificio 8'!C14+'13-Edificio 9'!C14+'14-Edificio 10'!C14))</f>
        <v>706.72199999999998</v>
      </c>
      <c r="D10" s="42">
        <f>IF(SUM('5-Edificio 1'!D14+'6-Edificio 2'!D14+'7-Edificio 3'!D14+'8-Edificio 4'!D14+'9-Edificio 5'!D14+'10-edificio 6'!D14+'11-Edificio 7'!D14+'12-Edificio 8'!D14+'13-Edificio 9'!D14+'14-Edificio 10'!D14)=0," ",('5-Edificio 1'!D14+'6-Edificio 2'!D14+'7-Edificio 3'!D14+'8-Edificio 4'!D14+'9-Edificio 5'!D14+'10-edificio 6'!D14+'11-Edificio 7'!D14+'12-Edificio 8'!D14+'13-Edificio 9'!D14+'14-Edificio 10'!D14))</f>
        <v>7809220</v>
      </c>
      <c r="E10" s="34">
        <f>IF(SUM('5-Edificio 1'!E14+'6-Edificio 2'!E14+'7-Edificio 3'!E14+'8-Edificio 4'!E14+'9-Edificio 5'!E14+'10-edificio 6'!E14+'11-Edificio 7'!E14+'12-Edificio 8'!E14+'13-Edificio 9'!E14+'14-Edificio 10'!E14)=0," ",('5-Edificio 1'!E14+'6-Edificio 2'!E14+'7-Edificio 3'!E14+'8-Edificio 4'!E14+'9-Edificio 5'!E14+'10-edificio 6'!E14+'11-Edificio 7'!E14+'12-Edificio 8'!E14+'13-Edificio 9'!E14+'14-Edificio 10'!E14))</f>
        <v>192</v>
      </c>
      <c r="F10" s="34">
        <f>IF(SUM('5-Edificio 1'!F14+'6-Edificio 2'!F14+'7-Edificio 3'!F14+'8-Edificio 4'!F14+'9-Edificio 5'!F14+'10-edificio 6'!F14+'11-Edificio 7'!F14+'12-Edificio 8'!F14+'13-Edificio 9'!F14+'14-Edificio 10'!F14)=0," ",('5-Edificio 1'!F14+'6-Edificio 2'!F14+'7-Edificio 3'!F14+'8-Edificio 4'!F14+'9-Edificio 5'!F14+'10-edificio 6'!F14+'11-Edificio 7'!F14+'12-Edificio 8'!F14+'13-Edificio 9'!F14+'14-Edificio 10'!F14))</f>
        <v>8500</v>
      </c>
      <c r="G10" s="34">
        <f>IF(B10=" "," ",B10/E10)</f>
        <v>503.5</v>
      </c>
      <c r="H10" s="34">
        <f>IF(B10=" "," ",B10/F10)</f>
        <v>11.373176470588236</v>
      </c>
      <c r="I10" s="34">
        <f>IF(SUM('5-Edificio 1'!I14,'6-Edificio 2'!I14,'7-Edificio 3'!I14,'8-Edificio 4'!I14,'9-Edificio 5'!I14,'10-edificio 6'!I14,'11-Edificio 7'!I14,'12-Edificio 8'!I14,'13-Edificio 9'!I14,'14-Edificio 10'!I14)=0," ",SUM('5-Edificio 1'!I14,'6-Edificio 2'!I14,'7-Edificio 3'!I14,'8-Edificio 4'!I14,'9-Edificio 5'!I14,'10-edificio 6'!I14,'11-Edificio 7'!I14,'12-Edificio 8'!I14,'13-Edificio 9'!I14,'14-Edificio 10'!I14))</f>
        <v>11310.624</v>
      </c>
      <c r="J10" s="34">
        <f>IF(SUM('5-Edificio 1'!J14,'6-Edificio 2'!J14,'7-Edificio 3'!J14,'8-Edificio 4'!J14,'9-Edificio 5'!J14,'10-edificio 6'!J14,'11-Edificio 7'!J14,'12-Edificio 8'!J14,'13-Edificio 9'!J14,'14-Edificio 10'!J14)=0," ",SUM('5-Edificio 1'!J14,'6-Edificio 2'!J14,'7-Edificio 3'!J14,'8-Edificio 4'!J14,'9-Edificio 5'!J14,'10-edificio 6'!J14,'11-Edificio 7'!J14,'12-Edificio 8'!J14,'13-Edificio 9'!J14,'14-Edificio 10'!J14))</f>
        <v>11.310624000000001</v>
      </c>
      <c r="K10" s="34">
        <f>IF(I10=" "," ",I10/E10)</f>
        <v>58.909500000000001</v>
      </c>
    </row>
    <row r="11" spans="1:11" ht="20.100000000000001" customHeight="1" x14ac:dyDescent="0.25">
      <c r="A11" s="17" t="s">
        <v>2</v>
      </c>
      <c r="B11" s="34">
        <f>IF(SUM('5-Edificio 1'!B15+'6-Edificio 2'!B15+'7-Edificio 3'!B15+'8-Edificio 4'!B15+'9-Edificio 5'!B15+'10-edificio 6'!B15+'11-Edificio 7'!B15+'12-Edificio 8'!B15+'13-Edificio 9'!B15+'14-Edificio 10'!B15)=0," ",('5-Edificio 1'!B15+'6-Edificio 2'!B15+'7-Edificio 3'!B15+'8-Edificio 4'!B15+'9-Edificio 5'!B15+'10-edificio 6'!B15+'11-Edificio 7'!B15+'12-Edificio 8'!B15+'13-Edificio 9'!B15+'14-Edificio 10'!B15))</f>
        <v>52717</v>
      </c>
      <c r="C11" s="34">
        <f>IF(SUM('5-Edificio 1'!C15+'6-Edificio 2'!C15+'7-Edificio 3'!C15+'8-Edificio 4'!C15+'9-Edificio 5'!C15+'10-edificio 6'!C15+'11-Edificio 7'!C15+'12-Edificio 8'!C15+'13-Edificio 9'!C15+'14-Edificio 10'!C15)=0," ",('5-Edificio 1'!C15+'6-Edificio 2'!C15+'7-Edificio 3'!C15+'8-Edificio 4'!C15+'9-Edificio 5'!C15+'10-edificio 6'!C15+'11-Edificio 7'!C15+'12-Edificio 8'!C15+'13-Edificio 9'!C15+'14-Edificio 10'!C15))</f>
        <v>705.56</v>
      </c>
      <c r="D11" s="42">
        <f>IF(SUM('5-Edificio 1'!D15+'6-Edificio 2'!D15+'7-Edificio 3'!D15+'8-Edificio 4'!D15+'9-Edificio 5'!D15+'10-edificio 6'!D15+'11-Edificio 7'!D15+'12-Edificio 8'!D15+'13-Edificio 9'!D15+'14-Edificio 10'!D15)=0," ",('5-Edificio 1'!D15+'6-Edificio 2'!D15+'7-Edificio 3'!D15+'8-Edificio 4'!D15+'9-Edificio 5'!D15+'10-edificio 6'!D15+'11-Edificio 7'!D15+'12-Edificio 8'!D15+'13-Edificio 9'!D15+'14-Edificio 10'!D15))</f>
        <v>8070055</v>
      </c>
      <c r="E11" s="34">
        <f>IF(SUM('5-Edificio 1'!E15+'6-Edificio 2'!E15+'7-Edificio 3'!E15+'8-Edificio 4'!E15+'9-Edificio 5'!E15+'10-edificio 6'!E15+'11-Edificio 7'!E15+'12-Edificio 8'!E15+'13-Edificio 9'!E15+'14-Edificio 10'!E15)=0," ",('5-Edificio 1'!E15+'6-Edificio 2'!E15+'7-Edificio 3'!E15+'8-Edificio 4'!E15+'9-Edificio 5'!E15+'10-edificio 6'!E15+'11-Edificio 7'!E15+'12-Edificio 8'!E15+'13-Edificio 9'!E15+'14-Edificio 10'!E15))</f>
        <v>192</v>
      </c>
      <c r="F11" s="34">
        <f>IF(SUM('5-Edificio 1'!F15+'6-Edificio 2'!F15+'7-Edificio 3'!F15+'8-Edificio 4'!F15+'9-Edificio 5'!F15+'10-edificio 6'!F15+'11-Edificio 7'!F15+'12-Edificio 8'!F15+'13-Edificio 9'!F15+'14-Edificio 10'!F15)=0," ",('5-Edificio 1'!F15+'6-Edificio 2'!F15+'7-Edificio 3'!F15+'8-Edificio 4'!F15+'9-Edificio 5'!F15+'10-edificio 6'!F15+'11-Edificio 7'!F15+'12-Edificio 8'!F15+'13-Edificio 9'!F15+'14-Edificio 10'!F15))</f>
        <v>8500</v>
      </c>
      <c r="G11" s="34">
        <f t="shared" ref="G11:G21" si="0">IF(B11=" "," ",B11/E11)</f>
        <v>274.56770833333331</v>
      </c>
      <c r="H11" s="34">
        <f t="shared" ref="H11:H21" si="1">IF(B11=" "," ",B11/F11)</f>
        <v>6.202</v>
      </c>
      <c r="I11" s="34">
        <f>IF(SUM('5-Edificio 1'!I15,'6-Edificio 2'!I15,'7-Edificio 3'!I15,'8-Edificio 4'!I15,'9-Edificio 5'!I15,'10-edificio 6'!I15,'11-Edificio 7'!I15,'12-Edificio 8'!I15,'13-Edificio 9'!I15,'14-Edificio 10'!I15)=0," ",SUM('5-Edificio 1'!I15,'6-Edificio 2'!I15,'7-Edificio 3'!I15,'8-Edificio 4'!I15,'9-Edificio 5'!I15,'10-edificio 6'!I15,'11-Edificio 7'!I15,'12-Edificio 8'!I15,'13-Edificio 9'!I15,'14-Edificio 10'!I15))</f>
        <v>6167.8890000000001</v>
      </c>
      <c r="J11" s="34">
        <f>IF(SUM('5-Edificio 1'!J15,'6-Edificio 2'!J15,'7-Edificio 3'!J15,'8-Edificio 4'!J15,'9-Edificio 5'!J15,'10-edificio 6'!J15,'11-Edificio 7'!J15,'12-Edificio 8'!J15,'13-Edificio 9'!J15,'14-Edificio 10'!J15)=0," ",SUM('5-Edificio 1'!J15,'6-Edificio 2'!J15,'7-Edificio 3'!J15,'8-Edificio 4'!J15,'9-Edificio 5'!J15,'10-edificio 6'!J15,'11-Edificio 7'!J15,'12-Edificio 8'!J15,'13-Edificio 9'!J15,'14-Edificio 10'!J15))</f>
        <v>6.1678889999999997</v>
      </c>
      <c r="K11" s="34">
        <f t="shared" ref="K11:K21" si="2">IF(I11=" "," ",I11/E11)</f>
        <v>32.124421875000003</v>
      </c>
    </row>
    <row r="12" spans="1:11" ht="20.100000000000001" customHeight="1" x14ac:dyDescent="0.25">
      <c r="A12" s="17" t="s">
        <v>3</v>
      </c>
      <c r="B12" s="34">
        <f>IF(SUM('5-Edificio 1'!B16+'6-Edificio 2'!B16+'7-Edificio 3'!B16+'8-Edificio 4'!B16+'9-Edificio 5'!B16+'10-edificio 6'!B16+'11-Edificio 7'!B16+'12-Edificio 8'!B16+'13-Edificio 9'!B16+'14-Edificio 10'!B16)=0," ",('5-Edificio 1'!B16+'6-Edificio 2'!B16+'7-Edificio 3'!B16+'8-Edificio 4'!B16+'9-Edificio 5'!B16+'10-edificio 6'!B16+'11-Edificio 7'!B16+'12-Edificio 8'!B16+'13-Edificio 9'!B16+'14-Edificio 10'!B16))</f>
        <v>53740</v>
      </c>
      <c r="C12" s="34">
        <f>IF(SUM('5-Edificio 1'!C16+'6-Edificio 2'!C16+'7-Edificio 3'!C16+'8-Edificio 4'!C16+'9-Edificio 5'!C16+'10-edificio 6'!C16+'11-Edificio 7'!C16+'12-Edificio 8'!C16+'13-Edificio 9'!C16+'14-Edificio 10'!C16)=0," ",('5-Edificio 1'!C16+'6-Edificio 2'!C16+'7-Edificio 3'!C16+'8-Edificio 4'!C16+'9-Edificio 5'!C16+'10-edificio 6'!C16+'11-Edificio 7'!C16+'12-Edificio 8'!C16+'13-Edificio 9'!C16+'14-Edificio 10'!C16))</f>
        <v>671.80799999999999</v>
      </c>
      <c r="D12" s="42">
        <f>IF(SUM('5-Edificio 1'!D16+'6-Edificio 2'!D16+'7-Edificio 3'!D16+'8-Edificio 4'!D16+'9-Edificio 5'!D16+'10-edificio 6'!D16+'11-Edificio 7'!D16+'12-Edificio 8'!D16+'13-Edificio 9'!D16+'14-Edificio 10'!D16)=0," ",('5-Edificio 1'!D16+'6-Edificio 2'!D16+'7-Edificio 3'!D16+'8-Edificio 4'!D16+'9-Edificio 5'!D16+'10-edificio 6'!D16+'11-Edificio 7'!D16+'12-Edificio 8'!D16+'13-Edificio 9'!D16+'14-Edificio 10'!D16))</f>
        <v>7836630</v>
      </c>
      <c r="E12" s="34">
        <f>IF(SUM('5-Edificio 1'!E16+'6-Edificio 2'!E16+'7-Edificio 3'!E16+'8-Edificio 4'!E16+'9-Edificio 5'!E16+'10-edificio 6'!E16+'11-Edificio 7'!E16+'12-Edificio 8'!E16+'13-Edificio 9'!E16+'14-Edificio 10'!E16)=0," ",('5-Edificio 1'!E16+'6-Edificio 2'!E16+'7-Edificio 3'!E16+'8-Edificio 4'!E16+'9-Edificio 5'!E16+'10-edificio 6'!E16+'11-Edificio 7'!E16+'12-Edificio 8'!E16+'13-Edificio 9'!E16+'14-Edificio 10'!E16))</f>
        <v>192</v>
      </c>
      <c r="F12" s="34">
        <f>IF(SUM('5-Edificio 1'!F16+'6-Edificio 2'!F16+'7-Edificio 3'!F16+'8-Edificio 4'!F16+'9-Edificio 5'!F16+'10-edificio 6'!F16+'11-Edificio 7'!F16+'12-Edificio 8'!F16+'13-Edificio 9'!F16+'14-Edificio 10'!F16)=0," ",('5-Edificio 1'!F16+'6-Edificio 2'!F16+'7-Edificio 3'!F16+'8-Edificio 4'!F16+'9-Edificio 5'!F16+'10-edificio 6'!F16+'11-Edificio 7'!F16+'12-Edificio 8'!F16+'13-Edificio 9'!F16+'14-Edificio 10'!F16))</f>
        <v>8500</v>
      </c>
      <c r="G12" s="34">
        <f t="shared" si="0"/>
        <v>279.89583333333331</v>
      </c>
      <c r="H12" s="34">
        <f t="shared" si="1"/>
        <v>6.3223529411764705</v>
      </c>
      <c r="I12" s="34">
        <f>IF(SUM('5-Edificio 1'!I16,'6-Edificio 2'!I16,'7-Edificio 3'!I16,'8-Edificio 4'!I16,'9-Edificio 5'!I16,'10-edificio 6'!I16,'11-Edificio 7'!I16,'12-Edificio 8'!I16,'13-Edificio 9'!I16,'14-Edificio 10'!I16)=0," ",SUM('5-Edificio 1'!I16,'6-Edificio 2'!I16,'7-Edificio 3'!I16,'8-Edificio 4'!I16,'9-Edificio 5'!I16,'10-edificio 6'!I16,'11-Edificio 7'!I16,'12-Edificio 8'!I16,'13-Edificio 9'!I16,'14-Edificio 10'!I16))</f>
        <v>6287.58</v>
      </c>
      <c r="J12" s="34">
        <f>IF(SUM('5-Edificio 1'!J16,'6-Edificio 2'!J16,'7-Edificio 3'!J16,'8-Edificio 4'!J16,'9-Edificio 5'!J16,'10-edificio 6'!J16,'11-Edificio 7'!J16,'12-Edificio 8'!J16,'13-Edificio 9'!J16,'14-Edificio 10'!J16)=0," ",SUM('5-Edificio 1'!J16,'6-Edificio 2'!J16,'7-Edificio 3'!J16,'8-Edificio 4'!J16,'9-Edificio 5'!J16,'10-edificio 6'!J16,'11-Edificio 7'!J16,'12-Edificio 8'!J16,'13-Edificio 9'!J16,'14-Edificio 10'!J16))</f>
        <v>6.2875800000000002</v>
      </c>
      <c r="K12" s="34">
        <f t="shared" si="2"/>
        <v>32.747812500000002</v>
      </c>
    </row>
    <row r="13" spans="1:11" ht="20.100000000000001" customHeight="1" x14ac:dyDescent="0.25">
      <c r="A13" s="17" t="s">
        <v>4</v>
      </c>
      <c r="B13" s="34">
        <f>IF(SUM('5-Edificio 1'!B17+'6-Edificio 2'!B17+'7-Edificio 3'!B17+'8-Edificio 4'!B17+'9-Edificio 5'!B17+'10-edificio 6'!B17+'11-Edificio 7'!B17+'12-Edificio 8'!B17+'13-Edificio 9'!B17+'14-Edificio 10'!B17)=0," ",('5-Edificio 1'!B17+'6-Edificio 2'!B17+'7-Edificio 3'!B17+'8-Edificio 4'!B17+'9-Edificio 5'!B17+'10-edificio 6'!B17+'11-Edificio 7'!B17+'12-Edificio 8'!B17+'13-Edificio 9'!B17+'14-Edificio 10'!B17))</f>
        <v>51434</v>
      </c>
      <c r="C13" s="34">
        <f>IF(SUM('5-Edificio 1'!C17+'6-Edificio 2'!C17+'7-Edificio 3'!C17+'8-Edificio 4'!C17+'9-Edificio 5'!C17+'10-edificio 6'!C17+'11-Edificio 7'!C17+'12-Edificio 8'!C17+'13-Edificio 9'!C17+'14-Edificio 10'!C17)=0," ",('5-Edificio 1'!C17+'6-Edificio 2'!C17+'7-Edificio 3'!C17+'8-Edificio 4'!C17+'9-Edificio 5'!C17+'10-edificio 6'!C17+'11-Edificio 7'!C17+'12-Edificio 8'!C17+'13-Edificio 9'!C17+'14-Edificio 10'!C17))</f>
        <v>708.89</v>
      </c>
      <c r="D13" s="42">
        <f>IF(SUM('5-Edificio 1'!D17+'6-Edificio 2'!D17+'7-Edificio 3'!D17+'8-Edificio 4'!D17+'9-Edificio 5'!D17+'10-edificio 6'!D17+'11-Edificio 7'!D17+'12-Edificio 8'!D17+'13-Edificio 9'!D17+'14-Edificio 10'!D17)=0," ",('5-Edificio 1'!D17+'6-Edificio 2'!D17+'7-Edificio 3'!D17+'8-Edificio 4'!D17+'9-Edificio 5'!D17+'10-edificio 6'!D17+'11-Edificio 7'!D17+'12-Edificio 8'!D17+'13-Edificio 9'!D17+'14-Edificio 10'!D17))</f>
        <v>7392850</v>
      </c>
      <c r="E13" s="34">
        <f>IF(SUM('5-Edificio 1'!E17+'6-Edificio 2'!E17+'7-Edificio 3'!E17+'8-Edificio 4'!E17+'9-Edificio 5'!E17+'10-edificio 6'!E17+'11-Edificio 7'!E17+'12-Edificio 8'!E17+'13-Edificio 9'!E17+'14-Edificio 10'!E17)=0," ",('5-Edificio 1'!E17+'6-Edificio 2'!E17+'7-Edificio 3'!E17+'8-Edificio 4'!E17+'9-Edificio 5'!E17+'10-edificio 6'!E17+'11-Edificio 7'!E17+'12-Edificio 8'!E17+'13-Edificio 9'!E17+'14-Edificio 10'!E17))</f>
        <v>192</v>
      </c>
      <c r="F13" s="34">
        <f>IF(SUM('5-Edificio 1'!F17+'6-Edificio 2'!F17+'7-Edificio 3'!F17+'8-Edificio 4'!F17+'9-Edificio 5'!F17+'10-edificio 6'!F17+'11-Edificio 7'!F17+'12-Edificio 8'!F17+'13-Edificio 9'!F17+'14-Edificio 10'!F17)=0," ",('5-Edificio 1'!F17+'6-Edificio 2'!F17+'7-Edificio 3'!F17+'8-Edificio 4'!F17+'9-Edificio 5'!F17+'10-edificio 6'!F17+'11-Edificio 7'!F17+'12-Edificio 8'!F17+'13-Edificio 9'!F17+'14-Edificio 10'!F17))</f>
        <v>8500</v>
      </c>
      <c r="G13" s="34">
        <f t="shared" si="0"/>
        <v>267.88541666666669</v>
      </c>
      <c r="H13" s="34">
        <f t="shared" si="1"/>
        <v>6.051058823529412</v>
      </c>
      <c r="I13" s="34">
        <f>IF(SUM('5-Edificio 1'!I17,'6-Edificio 2'!I17,'7-Edificio 3'!I17,'8-Edificio 4'!I17,'9-Edificio 5'!I17,'10-edificio 6'!I17,'11-Edificio 7'!I17,'12-Edificio 8'!I17,'13-Edificio 9'!I17,'14-Edificio 10'!I17)=0," ",SUM('5-Edificio 1'!I17,'6-Edificio 2'!I17,'7-Edificio 3'!I17,'8-Edificio 4'!I17,'9-Edificio 5'!I17,'10-edificio 6'!I17,'11-Edificio 7'!I17,'12-Edificio 8'!I17,'13-Edificio 9'!I17,'14-Edificio 10'!I17))</f>
        <v>6017.7780000000002</v>
      </c>
      <c r="J13" s="34">
        <f>IF(SUM('5-Edificio 1'!J17,'6-Edificio 2'!J17,'7-Edificio 3'!J17,'8-Edificio 4'!J17,'9-Edificio 5'!J17,'10-edificio 6'!J17,'11-Edificio 7'!J17,'12-Edificio 8'!J17,'13-Edificio 9'!J17,'14-Edificio 10'!J17)=0," ",SUM('5-Edificio 1'!J17,'6-Edificio 2'!J17,'7-Edificio 3'!J17,'8-Edificio 4'!J17,'9-Edificio 5'!J17,'10-edificio 6'!J17,'11-Edificio 7'!J17,'12-Edificio 8'!J17,'13-Edificio 9'!J17,'14-Edificio 10'!J17))</f>
        <v>6.0177779999999998</v>
      </c>
      <c r="K13" s="34">
        <f t="shared" si="2"/>
        <v>31.342593750000002</v>
      </c>
    </row>
    <row r="14" spans="1:11" ht="20.100000000000001" customHeight="1" x14ac:dyDescent="0.25">
      <c r="A14" s="17" t="s">
        <v>5</v>
      </c>
      <c r="B14" s="34">
        <f>IF(SUM('5-Edificio 1'!B18+'6-Edificio 2'!B18+'7-Edificio 3'!B18+'8-Edificio 4'!B18+'9-Edificio 5'!B18+'10-edificio 6'!B18+'11-Edificio 7'!B18+'12-Edificio 8'!B18+'13-Edificio 9'!B18+'14-Edificio 10'!B18)=0," ",('5-Edificio 1'!B18+'6-Edificio 2'!B18+'7-Edificio 3'!B18+'8-Edificio 4'!B18+'9-Edificio 5'!B18+'10-edificio 6'!B18+'11-Edificio 7'!B18+'12-Edificio 8'!B18+'13-Edificio 9'!B18+'14-Edificio 10'!B18))</f>
        <v>57843</v>
      </c>
      <c r="C14" s="34">
        <f>IF(SUM('5-Edificio 1'!C18+'6-Edificio 2'!C18+'7-Edificio 3'!C18+'8-Edificio 4'!C18+'9-Edificio 5'!C18+'10-edificio 6'!C18+'11-Edificio 7'!C18+'12-Edificio 8'!C18+'13-Edificio 9'!C18+'14-Edificio 10'!C18)=0," ",('5-Edificio 1'!C18+'6-Edificio 2'!C18+'7-Edificio 3'!C18+'8-Edificio 4'!C18+'9-Edificio 5'!C18+'10-edificio 6'!C18+'11-Edificio 7'!C18+'12-Edificio 8'!C18+'13-Edificio 9'!C18+'14-Edificio 10'!C18))</f>
        <v>705.77800000000002</v>
      </c>
      <c r="D14" s="42">
        <f>IF(SUM('5-Edificio 1'!D18+'6-Edificio 2'!D18+'7-Edificio 3'!D18+'8-Edificio 4'!D18+'9-Edificio 5'!D18+'10-edificio 6'!D18+'11-Edificio 7'!D18+'12-Edificio 8'!D18+'13-Edificio 9'!D18+'14-Edificio 10'!D18)=0," ",('5-Edificio 1'!D18+'6-Edificio 2'!D18+'7-Edificio 3'!D18+'8-Edificio 4'!D18+'9-Edificio 5'!D18+'10-edificio 6'!D18+'11-Edificio 7'!D18+'12-Edificio 8'!D18+'13-Edificio 9'!D18+'14-Edificio 10'!D18))</f>
        <v>7616990</v>
      </c>
      <c r="E14" s="34">
        <f>IF(SUM('5-Edificio 1'!E18+'6-Edificio 2'!E18+'7-Edificio 3'!E18+'8-Edificio 4'!E18+'9-Edificio 5'!E18+'10-edificio 6'!E18+'11-Edificio 7'!E18+'12-Edificio 8'!E18+'13-Edificio 9'!E18+'14-Edificio 10'!E18)=0," ",('5-Edificio 1'!E18+'6-Edificio 2'!E18+'7-Edificio 3'!E18+'8-Edificio 4'!E18+'9-Edificio 5'!E18+'10-edificio 6'!E18+'11-Edificio 7'!E18+'12-Edificio 8'!E18+'13-Edificio 9'!E18+'14-Edificio 10'!E18))</f>
        <v>192</v>
      </c>
      <c r="F14" s="34">
        <f>IF(SUM('5-Edificio 1'!F18+'6-Edificio 2'!F18+'7-Edificio 3'!F18+'8-Edificio 4'!F18+'9-Edificio 5'!F18+'10-edificio 6'!F18+'11-Edificio 7'!F18+'12-Edificio 8'!F18+'13-Edificio 9'!F18+'14-Edificio 10'!F18)=0," ",('5-Edificio 1'!F18+'6-Edificio 2'!F18+'7-Edificio 3'!F18+'8-Edificio 4'!F18+'9-Edificio 5'!F18+'10-edificio 6'!F18+'11-Edificio 7'!F18+'12-Edificio 8'!F18+'13-Edificio 9'!F18+'14-Edificio 10'!F18))</f>
        <v>8500</v>
      </c>
      <c r="G14" s="34">
        <f t="shared" si="0"/>
        <v>301.265625</v>
      </c>
      <c r="H14" s="34">
        <f t="shared" si="1"/>
        <v>6.8050588235294116</v>
      </c>
      <c r="I14" s="34">
        <f>IF(SUM('5-Edificio 1'!I18,'6-Edificio 2'!I18,'7-Edificio 3'!I18,'8-Edificio 4'!I18,'9-Edificio 5'!I18,'10-edificio 6'!I18,'11-Edificio 7'!I18,'12-Edificio 8'!I18,'13-Edificio 9'!I18,'14-Edificio 10'!I18)=0," ",SUM('5-Edificio 1'!I18,'6-Edificio 2'!I18,'7-Edificio 3'!I18,'8-Edificio 4'!I18,'9-Edificio 5'!I18,'10-edificio 6'!I18,'11-Edificio 7'!I18,'12-Edificio 8'!I18,'13-Edificio 9'!I18,'14-Edificio 10'!I18))</f>
        <v>6767.6310000000003</v>
      </c>
      <c r="J14" s="34">
        <f>IF(SUM('5-Edificio 1'!J18,'6-Edificio 2'!J18,'7-Edificio 3'!J18,'8-Edificio 4'!J18,'9-Edificio 5'!J18,'10-edificio 6'!J18,'11-Edificio 7'!J18,'12-Edificio 8'!J18,'13-Edificio 9'!J18,'14-Edificio 10'!J18)=0," ",SUM('5-Edificio 1'!J18,'6-Edificio 2'!J18,'7-Edificio 3'!J18,'8-Edificio 4'!J18,'9-Edificio 5'!J18,'10-edificio 6'!J18,'11-Edificio 7'!J18,'12-Edificio 8'!J18,'13-Edificio 9'!J18,'14-Edificio 10'!J18))</f>
        <v>6.7676310000000006</v>
      </c>
      <c r="K14" s="34">
        <f t="shared" si="2"/>
        <v>35.248078124999999</v>
      </c>
    </row>
    <row r="15" spans="1:11" ht="20.100000000000001" customHeight="1" x14ac:dyDescent="0.25">
      <c r="A15" s="17" t="s">
        <v>6</v>
      </c>
      <c r="B15" s="34">
        <f>IF(SUM('5-Edificio 1'!B19+'6-Edificio 2'!B19+'7-Edificio 3'!B19+'8-Edificio 4'!B19+'9-Edificio 5'!B19+'10-edificio 6'!B19+'11-Edificio 7'!B19+'12-Edificio 8'!B19+'13-Edificio 9'!B19+'14-Edificio 10'!B19)=0," ",('5-Edificio 1'!B19+'6-Edificio 2'!B19+'7-Edificio 3'!B19+'8-Edificio 4'!B19+'9-Edificio 5'!B19+'10-edificio 6'!B19+'11-Edificio 7'!B19+'12-Edificio 8'!B19+'13-Edificio 9'!B19+'14-Edificio 10'!B19))</f>
        <v>50688</v>
      </c>
      <c r="C15" s="34">
        <f>IF(SUM('5-Edificio 1'!C19+'6-Edificio 2'!C19+'7-Edificio 3'!C19+'8-Edificio 4'!C19+'9-Edificio 5'!C19+'10-edificio 6'!C19+'11-Edificio 7'!C19+'12-Edificio 8'!C19+'13-Edificio 9'!C19+'14-Edificio 10'!C19)=0," ",('5-Edificio 1'!C19+'6-Edificio 2'!C19+'7-Edificio 3'!C19+'8-Edificio 4'!C19+'9-Edificio 5'!C19+'10-edificio 6'!C19+'11-Edificio 7'!C19+'12-Edificio 8'!C19+'13-Edificio 9'!C19+'14-Edificio 10'!C19))</f>
        <v>754.53599999999994</v>
      </c>
      <c r="D15" s="42">
        <f>IF(SUM('5-Edificio 1'!D19+'6-Edificio 2'!D19+'7-Edificio 3'!D19+'8-Edificio 4'!D19+'9-Edificio 5'!D19+'10-edificio 6'!D19+'11-Edificio 7'!D19+'12-Edificio 8'!D19+'13-Edificio 9'!D19+'14-Edificio 10'!D19)=0," ",('5-Edificio 1'!D19+'6-Edificio 2'!D19+'7-Edificio 3'!D19+'8-Edificio 4'!D19+'9-Edificio 5'!D19+'10-edificio 6'!D19+'11-Edificio 7'!D19+'12-Edificio 8'!D19+'13-Edificio 9'!D19+'14-Edificio 10'!D19))</f>
        <v>7863580</v>
      </c>
      <c r="E15" s="34">
        <f>IF(SUM('5-Edificio 1'!E19+'6-Edificio 2'!E19+'7-Edificio 3'!E19+'8-Edificio 4'!E19+'9-Edificio 5'!E19+'10-edificio 6'!E19+'11-Edificio 7'!E19+'12-Edificio 8'!E19+'13-Edificio 9'!E19+'14-Edificio 10'!E19)=0," ",('5-Edificio 1'!E19+'6-Edificio 2'!E19+'7-Edificio 3'!E19+'8-Edificio 4'!E19+'9-Edificio 5'!E19+'10-edificio 6'!E19+'11-Edificio 7'!E19+'12-Edificio 8'!E19+'13-Edificio 9'!E19+'14-Edificio 10'!E19))</f>
        <v>192</v>
      </c>
      <c r="F15" s="34">
        <f>IF(SUM('5-Edificio 1'!F19+'6-Edificio 2'!F19+'7-Edificio 3'!F19+'8-Edificio 4'!F19+'9-Edificio 5'!F19+'10-edificio 6'!F19+'11-Edificio 7'!F19+'12-Edificio 8'!F19+'13-Edificio 9'!F19+'14-Edificio 10'!F19)=0," ",('5-Edificio 1'!F19+'6-Edificio 2'!F19+'7-Edificio 3'!F19+'8-Edificio 4'!F19+'9-Edificio 5'!F19+'10-edificio 6'!F19+'11-Edificio 7'!F19+'12-Edificio 8'!F19+'13-Edificio 9'!F19+'14-Edificio 10'!F19))</f>
        <v>8500</v>
      </c>
      <c r="G15" s="34">
        <f t="shared" si="0"/>
        <v>264</v>
      </c>
      <c r="H15" s="34">
        <f t="shared" si="1"/>
        <v>5.9632941176470586</v>
      </c>
      <c r="I15" s="34">
        <f>IF(SUM('5-Edificio 1'!I19,'6-Edificio 2'!I19,'7-Edificio 3'!I19,'8-Edificio 4'!I19,'9-Edificio 5'!I19,'10-edificio 6'!I19,'11-Edificio 7'!I19,'12-Edificio 8'!I19,'13-Edificio 9'!I19,'14-Edificio 10'!I19)=0," ",SUM('5-Edificio 1'!I19,'6-Edificio 2'!I19,'7-Edificio 3'!I19,'8-Edificio 4'!I19,'9-Edificio 5'!I19,'10-edificio 6'!I19,'11-Edificio 7'!I19,'12-Edificio 8'!I19,'13-Edificio 9'!I19,'14-Edificio 10'!I19))</f>
        <v>5930.4960000000001</v>
      </c>
      <c r="J15" s="34">
        <f>IF(SUM('5-Edificio 1'!J19,'6-Edificio 2'!J19,'7-Edificio 3'!J19,'8-Edificio 4'!J19,'9-Edificio 5'!J19,'10-edificio 6'!J19,'11-Edificio 7'!J19,'12-Edificio 8'!J19,'13-Edificio 9'!J19,'14-Edificio 10'!J19)=0," ",SUM('5-Edificio 1'!J19,'6-Edificio 2'!J19,'7-Edificio 3'!J19,'8-Edificio 4'!J19,'9-Edificio 5'!J19,'10-edificio 6'!J19,'11-Edificio 7'!J19,'12-Edificio 8'!J19,'13-Edificio 9'!J19,'14-Edificio 10'!J19))</f>
        <v>5.9304959999999998</v>
      </c>
      <c r="K15" s="34">
        <f t="shared" si="2"/>
        <v>30.888000000000002</v>
      </c>
    </row>
    <row r="16" spans="1:11" ht="20.100000000000001" customHeight="1" x14ac:dyDescent="0.25">
      <c r="A16" s="17" t="s">
        <v>7</v>
      </c>
      <c r="B16" s="34">
        <f>IF(SUM('5-Edificio 1'!B25+'6-Edificio 2'!B20+'7-Edificio 3'!B20+'8-Edificio 4'!B20+'9-Edificio 5'!B20+'10-edificio 6'!B20+'11-Edificio 7'!B20+'12-Edificio 8'!B20+'13-Edificio 9'!B20+'14-Edificio 10'!B20)=0," ",('5-Edificio 1'!B25+'6-Edificio 2'!B20+'7-Edificio 3'!B20+'8-Edificio 4'!B20+'9-Edificio 5'!B20+'10-edificio 6'!B20+'11-Edificio 7'!B20+'12-Edificio 8'!B20+'13-Edificio 9'!B20+'14-Edificio 10'!B20))</f>
        <v>55174</v>
      </c>
      <c r="C16" s="34">
        <f>IF(SUM('5-Edificio 1'!C25+'6-Edificio 2'!C20+'7-Edificio 3'!C20+'8-Edificio 4'!C20+'9-Edificio 5'!C20+'10-edificio 6'!C20+'11-Edificio 7'!C20+'12-Edificio 8'!C20+'13-Edificio 9'!C20+'14-Edificio 10'!C20)=0," ",('5-Edificio 1'!C25+'6-Edificio 2'!C20+'7-Edificio 3'!C20+'8-Edificio 4'!C20+'9-Edificio 5'!C20+'10-edificio 6'!C20+'11-Edificio 7'!C20+'12-Edificio 8'!C20+'13-Edificio 9'!C20+'14-Edificio 10'!C20))</f>
        <v>718.27200000000005</v>
      </c>
      <c r="D16" s="42">
        <f>IF(SUM('5-Edificio 1'!D20+'6-Edificio 2'!D20+'7-Edificio 3'!D20+'8-Edificio 4'!D20+'9-Edificio 5'!D20+'10-edificio 6'!D20+'11-Edificio 7'!D20+'12-Edificio 8'!D20+'13-Edificio 9'!D20+'14-Edificio 10'!D20)=0," ",('5-Edificio 1'!D20+'6-Edificio 2'!D20+'7-Edificio 3'!D20+'8-Edificio 4'!D20+'9-Edificio 5'!D20+'10-edificio 6'!D20+'11-Edificio 7'!D20+'12-Edificio 8'!D20+'13-Edificio 9'!D20+'14-Edificio 10'!D20))</f>
        <v>6985675</v>
      </c>
      <c r="E16" s="34">
        <f>IF(SUM('5-Edificio 1'!E20+'6-Edificio 2'!E20+'7-Edificio 3'!E20+'8-Edificio 4'!E20+'9-Edificio 5'!E20+'10-edificio 6'!E20+'11-Edificio 7'!E20+'12-Edificio 8'!E20+'13-Edificio 9'!E20+'14-Edificio 10'!E20)=0," ",('5-Edificio 1'!E20+'6-Edificio 2'!E20+'7-Edificio 3'!E20+'8-Edificio 4'!E20+'9-Edificio 5'!E20+'10-edificio 6'!E20+'11-Edificio 7'!E20+'12-Edificio 8'!E20+'13-Edificio 9'!E20+'14-Edificio 10'!E20))</f>
        <v>192</v>
      </c>
      <c r="F16" s="34">
        <f>IF(SUM('5-Edificio 1'!F20+'6-Edificio 2'!F20+'7-Edificio 3'!F20+'8-Edificio 4'!F20+'9-Edificio 5'!F20+'10-edificio 6'!F20+'11-Edificio 7'!F20+'12-Edificio 8'!F20+'13-Edificio 9'!F20+'14-Edificio 10'!F20)=0," ",('5-Edificio 1'!F20+'6-Edificio 2'!F20+'7-Edificio 3'!F20+'8-Edificio 4'!F20+'9-Edificio 5'!F20+'10-edificio 6'!F20+'11-Edificio 7'!F20+'12-Edificio 8'!F20+'13-Edificio 9'!F20+'14-Edificio 10'!F20))</f>
        <v>8500</v>
      </c>
      <c r="G16" s="34">
        <f t="shared" si="0"/>
        <v>287.36458333333331</v>
      </c>
      <c r="H16" s="34">
        <f t="shared" si="1"/>
        <v>6.4910588235294115</v>
      </c>
      <c r="I16" s="34">
        <f>IF(SUM('5-Edificio 1'!I20,'6-Edificio 2'!I20,'7-Edificio 3'!I20,'8-Edificio 4'!I20,'9-Edificio 5'!I20,'10-edificio 6'!I20,'11-Edificio 7'!I20,'12-Edificio 8'!I20,'13-Edificio 9'!I20,'14-Edificio 10'!I20)=0," ",SUM('5-Edificio 1'!I20,'6-Edificio 2'!I20,'7-Edificio 3'!I20,'8-Edificio 4'!I20,'9-Edificio 5'!I20,'10-edificio 6'!I20,'11-Edificio 7'!I20,'12-Edificio 8'!I20,'13-Edificio 9'!I20,'14-Edificio 10'!I20))</f>
        <v>6455.3580000000002</v>
      </c>
      <c r="J16" s="34">
        <f>IF(SUM('5-Edificio 1'!J20,'6-Edificio 2'!J20,'7-Edificio 3'!J20,'8-Edificio 4'!J20,'9-Edificio 5'!J20,'10-edificio 6'!J20,'11-Edificio 7'!J20,'12-Edificio 8'!J20,'13-Edificio 9'!J20,'14-Edificio 10'!J20)=0," ",SUM('5-Edificio 1'!J20,'6-Edificio 2'!J20,'7-Edificio 3'!J20,'8-Edificio 4'!J20,'9-Edificio 5'!J20,'10-edificio 6'!J20,'11-Edificio 7'!J20,'12-Edificio 8'!J20,'13-Edificio 9'!J20,'14-Edificio 10'!J20))</f>
        <v>6.4553580000000004</v>
      </c>
      <c r="K16" s="34">
        <f t="shared" si="2"/>
        <v>33.621656250000001</v>
      </c>
    </row>
    <row r="17" spans="1:11" ht="20.100000000000001" customHeight="1" x14ac:dyDescent="0.25">
      <c r="A17" s="17" t="s">
        <v>20</v>
      </c>
      <c r="B17" s="34">
        <f>IF(SUM('5-Edificio 1'!B21+'6-Edificio 2'!B21+'7-Edificio 3'!B21+'8-Edificio 4'!B21+'9-Edificio 5'!B21+'10-edificio 6'!B21+'11-Edificio 7'!B21+'12-Edificio 8'!B21+'13-Edificio 9'!B21+'14-Edificio 10'!B21)=0," ",('5-Edificio 1'!B21+'6-Edificio 2'!B21+'7-Edificio 3'!B21+'8-Edificio 4'!B21+'9-Edificio 5'!B21+'10-edificio 6'!B21+'11-Edificio 7'!B21+'12-Edificio 8'!B21+'13-Edificio 9'!B21+'14-Edificio 10'!B21))</f>
        <v>55868</v>
      </c>
      <c r="C17" s="34">
        <f>IF(SUM('5-Edificio 1'!C21+'6-Edificio 2'!C21+'7-Edificio 3'!C21+'8-Edificio 4'!C21+'9-Edificio 5'!C21+'10-edificio 6'!C21+'11-Edificio 7'!C21+'12-Edificio 8'!C21+'13-Edificio 9'!C21+'14-Edificio 10'!C21)=0," ",('5-Edificio 1'!C21+'6-Edificio 2'!C21+'7-Edificio 3'!C21+'8-Edificio 4'!C21+'9-Edificio 5'!C21+'10-edificio 6'!C21+'11-Edificio 7'!C21+'12-Edificio 8'!C21+'13-Edificio 9'!C21+'14-Edificio 10'!C21))</f>
        <v>763.53599999999994</v>
      </c>
      <c r="D17" s="42">
        <f>IF(SUM('5-Edificio 1'!D21+'6-Edificio 2'!D21+'7-Edificio 3'!D21+'8-Edificio 4'!D21+'9-Edificio 5'!D21+'10-edificio 6'!D21+'11-Edificio 7'!D21+'12-Edificio 8'!D21+'13-Edificio 9'!D21+'14-Edificio 10'!D21)=0," ",('5-Edificio 1'!D21+'6-Edificio 2'!D21+'7-Edificio 3'!D21+'8-Edificio 4'!D21+'9-Edificio 5'!D21+'10-edificio 6'!D21+'11-Edificio 7'!D21+'12-Edificio 8'!D21+'13-Edificio 9'!D21+'14-Edificio 10'!D21))</f>
        <v>7625430</v>
      </c>
      <c r="E17" s="34">
        <f>IF(SUM('5-Edificio 1'!E21+'6-Edificio 2'!E21+'7-Edificio 3'!E21+'8-Edificio 4'!E21+'9-Edificio 5'!E21+'10-edificio 6'!E21+'11-Edificio 7'!E21+'12-Edificio 8'!E21+'13-Edificio 9'!E21+'14-Edificio 10'!E21)=0," ",('5-Edificio 1'!E21+'6-Edificio 2'!E21+'7-Edificio 3'!E21+'8-Edificio 4'!E21+'9-Edificio 5'!E21+'10-edificio 6'!E21+'11-Edificio 7'!E21+'12-Edificio 8'!E21+'13-Edificio 9'!E21+'14-Edificio 10'!E21))</f>
        <v>192</v>
      </c>
      <c r="F17" s="34">
        <f>IF(SUM('5-Edificio 1'!F21+'6-Edificio 2'!F21+'7-Edificio 3'!F21+'8-Edificio 4'!F21+'9-Edificio 5'!F21+'10-edificio 6'!F21+'11-Edificio 7'!F21+'12-Edificio 8'!F21+'13-Edificio 9'!F21+'14-Edificio 10'!F21)=0," ",('5-Edificio 1'!F21+'6-Edificio 2'!F21+'7-Edificio 3'!F21+'8-Edificio 4'!F21+'9-Edificio 5'!F21+'10-edificio 6'!F21+'11-Edificio 7'!F21+'12-Edificio 8'!F21+'13-Edificio 9'!F21+'14-Edificio 10'!F21))</f>
        <v>8500</v>
      </c>
      <c r="G17" s="34">
        <f t="shared" si="0"/>
        <v>290.97916666666669</v>
      </c>
      <c r="H17" s="34">
        <f t="shared" si="1"/>
        <v>6.572705882352941</v>
      </c>
      <c r="I17" s="34">
        <f>IF(SUM('5-Edificio 1'!I21,'6-Edificio 2'!I21,'7-Edificio 3'!I21,'8-Edificio 4'!I21,'9-Edificio 5'!I21,'10-edificio 6'!I21,'11-Edificio 7'!I21,'12-Edificio 8'!I21,'13-Edificio 9'!I21,'14-Edificio 10'!I21)=0," ",SUM('5-Edificio 1'!I21,'6-Edificio 2'!I21,'7-Edificio 3'!I21,'8-Edificio 4'!I21,'9-Edificio 5'!I21,'10-edificio 6'!I21,'11-Edificio 7'!I21,'12-Edificio 8'!I21,'13-Edificio 9'!I21,'14-Edificio 10'!I21))</f>
        <v>6536.5560000000005</v>
      </c>
      <c r="J17" s="34">
        <f>IF(SUM('5-Edificio 1'!J21,'6-Edificio 2'!J21,'7-Edificio 3'!J21,'8-Edificio 4'!J21,'9-Edificio 5'!J21,'10-edificio 6'!J21,'11-Edificio 7'!J21,'12-Edificio 8'!J21,'13-Edificio 9'!J21,'14-Edificio 10'!J21)=0," ",SUM('5-Edificio 1'!J21,'6-Edificio 2'!J21,'7-Edificio 3'!J21,'8-Edificio 4'!J21,'9-Edificio 5'!J21,'10-edificio 6'!J21,'11-Edificio 7'!J21,'12-Edificio 8'!J21,'13-Edificio 9'!J21,'14-Edificio 10'!J21))</f>
        <v>6.5365560000000009</v>
      </c>
      <c r="K17" s="34">
        <f t="shared" si="2"/>
        <v>34.044562500000005</v>
      </c>
    </row>
    <row r="18" spans="1:11" ht="20.100000000000001" customHeight="1" x14ac:dyDescent="0.25">
      <c r="A18" s="17" t="s">
        <v>9</v>
      </c>
      <c r="B18" s="34">
        <f>IF(SUM('5-Edificio 1'!B22+'6-Edificio 2'!B22+'7-Edificio 3'!B22+'8-Edificio 4'!B22+'9-Edificio 5'!B22+'10-edificio 6'!B22+'11-Edificio 7'!B22+'12-Edificio 8'!B22+'13-Edificio 9'!B22+'14-Edificio 10'!B22)=0," ",('5-Edificio 1'!B22+'6-Edificio 2'!B22+'7-Edificio 3'!B22+'8-Edificio 4'!B22+'9-Edificio 5'!B22+'10-edificio 6'!B22+'11-Edificio 7'!B22+'12-Edificio 8'!B22+'13-Edificio 9'!B22+'14-Edificio 10'!B22))</f>
        <v>61568</v>
      </c>
      <c r="C18" s="34">
        <f>IF(SUM('5-Edificio 1'!C22+'6-Edificio 2'!C22+'7-Edificio 3'!C22+'8-Edificio 4'!C22+'9-Edificio 5'!C22+'10-edificio 6'!C22+'11-Edificio 7'!C22+'12-Edificio 8'!C22+'13-Edificio 9'!C22+'14-Edificio 10'!C22)=0," ",('5-Edificio 1'!C22+'6-Edificio 2'!C22+'7-Edificio 3'!C22+'8-Edificio 4'!C22+'9-Edificio 5'!C22+'10-edificio 6'!C22+'11-Edificio 7'!C22+'12-Edificio 8'!C22+'13-Edificio 9'!C22+'14-Edificio 10'!C22))</f>
        <v>752.88</v>
      </c>
      <c r="D18" s="42">
        <f>IF(SUM('5-Edificio 1'!D22+'6-Edificio 2'!D22+'7-Edificio 3'!D22+'8-Edificio 4'!D22+'9-Edificio 5'!D22+'10-edificio 6'!D22+'11-Edificio 7'!D22+'12-Edificio 8'!D22+'13-Edificio 9'!D22+'14-Edificio 10'!D22)=0," ",('5-Edificio 1'!D22+'6-Edificio 2'!D22+'7-Edificio 3'!D22+'8-Edificio 4'!D22+'9-Edificio 5'!D22+'10-edificio 6'!D22+'11-Edificio 7'!D22+'12-Edificio 8'!D22+'13-Edificio 9'!D22+'14-Edificio 10'!D22))</f>
        <v>7702130</v>
      </c>
      <c r="E18" s="34">
        <f>IF(SUM('5-Edificio 1'!E22+'6-Edificio 2'!E22+'7-Edificio 3'!E22+'8-Edificio 4'!E22+'9-Edificio 5'!E22+'10-edificio 6'!E22+'11-Edificio 7'!E22+'12-Edificio 8'!E22+'13-Edificio 9'!E22+'14-Edificio 10'!E22)=0," ",('5-Edificio 1'!E22+'6-Edificio 2'!E22+'7-Edificio 3'!E22+'8-Edificio 4'!E22+'9-Edificio 5'!E22+'10-edificio 6'!E22+'11-Edificio 7'!E22+'12-Edificio 8'!E22+'13-Edificio 9'!E22+'14-Edificio 10'!E22))</f>
        <v>192</v>
      </c>
      <c r="F18" s="34">
        <f>IF(SUM('5-Edificio 1'!F22+'6-Edificio 2'!F22+'7-Edificio 3'!F22+'8-Edificio 4'!F22+'9-Edificio 5'!F22+'10-edificio 6'!F22+'11-Edificio 7'!F22+'12-Edificio 8'!F22+'13-Edificio 9'!F22+'14-Edificio 10'!F22)=0," ",('5-Edificio 1'!F22+'6-Edificio 2'!F22+'7-Edificio 3'!F22+'8-Edificio 4'!F22+'9-Edificio 5'!F22+'10-edificio 6'!F22+'11-Edificio 7'!F22+'12-Edificio 8'!F22+'13-Edificio 9'!F22+'14-Edificio 10'!F22))</f>
        <v>8500</v>
      </c>
      <c r="G18" s="34">
        <f t="shared" si="0"/>
        <v>320.66666666666669</v>
      </c>
      <c r="H18" s="34">
        <f t="shared" si="1"/>
        <v>7.2432941176470589</v>
      </c>
      <c r="I18" s="34">
        <f>IF(SUM('5-Edificio 1'!I22,'6-Edificio 2'!I22,'7-Edificio 3'!I22,'8-Edificio 4'!I22,'9-Edificio 5'!I22,'10-edificio 6'!I22,'11-Edificio 7'!I22,'12-Edificio 8'!I22,'13-Edificio 9'!I22,'14-Edificio 10'!I22)=0," ",SUM('5-Edificio 1'!I22,'6-Edificio 2'!I22,'7-Edificio 3'!I22,'8-Edificio 4'!I22,'9-Edificio 5'!I22,'10-edificio 6'!I22,'11-Edificio 7'!I22,'12-Edificio 8'!I22,'13-Edificio 9'!I22,'14-Edificio 10'!I22))</f>
        <v>7203.4560000000001</v>
      </c>
      <c r="J18" s="34">
        <f>IF(SUM('5-Edificio 1'!J22,'6-Edificio 2'!J22,'7-Edificio 3'!J22,'8-Edificio 4'!J22,'9-Edificio 5'!J22,'10-edificio 6'!J22,'11-Edificio 7'!J22,'12-Edificio 8'!J22,'13-Edificio 9'!J22,'14-Edificio 10'!J22)=0," ",SUM('5-Edificio 1'!J22,'6-Edificio 2'!J22,'7-Edificio 3'!J22,'8-Edificio 4'!J22,'9-Edificio 5'!J22,'10-edificio 6'!J22,'11-Edificio 7'!J22,'12-Edificio 8'!J22,'13-Edificio 9'!J22,'14-Edificio 10'!J22))</f>
        <v>7.2034560000000001</v>
      </c>
      <c r="K18" s="34">
        <f t="shared" si="2"/>
        <v>37.518000000000001</v>
      </c>
    </row>
    <row r="19" spans="1:11" ht="20.100000000000001" customHeight="1" x14ac:dyDescent="0.25">
      <c r="A19" s="17" t="s">
        <v>10</v>
      </c>
      <c r="B19" s="34">
        <f>IF(SUM('5-Edificio 1'!B23+'6-Edificio 2'!B23+'7-Edificio 3'!B23+'8-Edificio 4'!B23+'9-Edificio 5'!B23+'10-edificio 6'!B23+'11-Edificio 7'!B23+'12-Edificio 8'!B23+'13-Edificio 9'!B23+'14-Edificio 10'!B23)=0," ",('5-Edificio 1'!B23+'6-Edificio 2'!B23+'7-Edificio 3'!B23+'8-Edificio 4'!B23+'9-Edificio 5'!B23+'10-edificio 6'!B23+'11-Edificio 7'!B23+'12-Edificio 8'!B23+'13-Edificio 9'!B23+'14-Edificio 10'!B23))</f>
        <v>65270</v>
      </c>
      <c r="C19" s="34">
        <f>IF(SUM('5-Edificio 1'!C23+'6-Edificio 2'!C23+'7-Edificio 3'!C23+'8-Edificio 4'!C23+'9-Edificio 5'!C23+'10-edificio 6'!C23+'11-Edificio 7'!C23+'12-Edificio 8'!C23+'13-Edificio 9'!C23+'14-Edificio 10'!C23)=0," ",('5-Edificio 1'!C23+'6-Edificio 2'!C23+'7-Edificio 3'!C23+'8-Edificio 4'!C23+'9-Edificio 5'!C23+'10-edificio 6'!C23+'11-Edificio 7'!C23+'12-Edificio 8'!C23+'13-Edificio 9'!C23+'14-Edificio 10'!C23))</f>
        <v>748.17600000000004</v>
      </c>
      <c r="D19" s="42">
        <f>IF(SUM('5-Edificio 1'!D23+'6-Edificio 2'!D23+'7-Edificio 3'!D23+'8-Edificio 4'!D23+'9-Edificio 5'!D23+'10-edificio 6'!D23+'11-Edificio 7'!D23+'12-Edificio 8'!D23+'13-Edificio 9'!D23+'14-Edificio 10'!D23)=0," ",('5-Edificio 1'!D23+'6-Edificio 2'!D23+'7-Edificio 3'!D23+'8-Edificio 4'!D23+'9-Edificio 5'!D23+'10-edificio 6'!D23+'11-Edificio 7'!D23+'12-Edificio 8'!D23+'13-Edificio 9'!D23+'14-Edificio 10'!D23))</f>
        <v>8014535</v>
      </c>
      <c r="E19" s="34">
        <f>IF(SUM('5-Edificio 1'!E23+'6-Edificio 2'!E23+'7-Edificio 3'!E23+'8-Edificio 4'!E23+'9-Edificio 5'!E23+'10-edificio 6'!E23+'11-Edificio 7'!E23+'12-Edificio 8'!E23+'13-Edificio 9'!E23+'14-Edificio 10'!E23)=0," ",('5-Edificio 1'!E23+'6-Edificio 2'!E23+'7-Edificio 3'!E23+'8-Edificio 4'!E23+'9-Edificio 5'!E23+'10-edificio 6'!E23+'11-Edificio 7'!E23+'12-Edificio 8'!E23+'13-Edificio 9'!E23+'14-Edificio 10'!E23))</f>
        <v>192</v>
      </c>
      <c r="F19" s="34">
        <f>IF(SUM('5-Edificio 1'!F23+'6-Edificio 2'!F23+'7-Edificio 3'!F23+'8-Edificio 4'!F23+'9-Edificio 5'!F23+'10-edificio 6'!F23+'11-Edificio 7'!F23+'12-Edificio 8'!F23+'13-Edificio 9'!F23+'14-Edificio 10'!F23)=0," ",('5-Edificio 1'!F23+'6-Edificio 2'!F23+'7-Edificio 3'!F23+'8-Edificio 4'!F23+'9-Edificio 5'!F23+'10-edificio 6'!F23+'11-Edificio 7'!F23+'12-Edificio 8'!F23+'13-Edificio 9'!F23+'14-Edificio 10'!F23))</f>
        <v>8500</v>
      </c>
      <c r="G19" s="34">
        <f t="shared" si="0"/>
        <v>339.94791666666669</v>
      </c>
      <c r="H19" s="34">
        <f t="shared" si="1"/>
        <v>7.6788235294117646</v>
      </c>
      <c r="I19" s="34">
        <f>IF(SUM('5-Edificio 1'!I23,'6-Edificio 2'!I23,'7-Edificio 3'!I23,'8-Edificio 4'!I23,'9-Edificio 5'!I23,'10-edificio 6'!I23,'11-Edificio 7'!I23,'12-Edificio 8'!I23,'13-Edificio 9'!I23,'14-Edificio 10'!I23)=0," ",SUM('5-Edificio 1'!I23,'6-Edificio 2'!I23,'7-Edificio 3'!I23,'8-Edificio 4'!I23,'9-Edificio 5'!I23,'10-edificio 6'!I23,'11-Edificio 7'!I23,'12-Edificio 8'!I23,'13-Edificio 9'!I23,'14-Edificio 10'!I23))</f>
        <v>7636.59</v>
      </c>
      <c r="J19" s="34">
        <f>IF(SUM('5-Edificio 1'!J23,'6-Edificio 2'!J23,'7-Edificio 3'!J23,'8-Edificio 4'!J23,'9-Edificio 5'!J23,'10-edificio 6'!J23,'11-Edificio 7'!J23,'12-Edificio 8'!J23,'13-Edificio 9'!J23,'14-Edificio 10'!J23)=0," ",SUM('5-Edificio 1'!J23,'6-Edificio 2'!J23,'7-Edificio 3'!J23,'8-Edificio 4'!J23,'9-Edificio 5'!J23,'10-edificio 6'!J23,'11-Edificio 7'!J23,'12-Edificio 8'!J23,'13-Edificio 9'!J23,'14-Edificio 10'!J23))</f>
        <v>7.63659</v>
      </c>
      <c r="K19" s="34">
        <f t="shared" si="2"/>
        <v>39.773906250000003</v>
      </c>
    </row>
    <row r="20" spans="1:11" ht="20.100000000000001" customHeight="1" x14ac:dyDescent="0.25">
      <c r="A20" s="17" t="s">
        <v>11</v>
      </c>
      <c r="B20" s="34">
        <f>IF(SUM('5-Edificio 1'!B24+'6-Edificio 2'!B24+'7-Edificio 3'!B24+'8-Edificio 4'!B24+'9-Edificio 5'!B24+'10-edificio 6'!B24+'11-Edificio 7'!B24+'12-Edificio 8'!B24+'13-Edificio 9'!B24+'14-Edificio 10'!B24)=0," ",('5-Edificio 1'!B24+'6-Edificio 2'!B24+'7-Edificio 3'!B24+'8-Edificio 4'!B24+'9-Edificio 5'!B24+'10-edificio 6'!B24+'11-Edificio 7'!B24+'12-Edificio 8'!B24+'13-Edificio 9'!B24+'14-Edificio 10'!B24))</f>
        <v>63001</v>
      </c>
      <c r="C20" s="34">
        <f>IF(SUM('5-Edificio 1'!C24+'6-Edificio 2'!C24+'7-Edificio 3'!C24+'8-Edificio 4'!C24+'9-Edificio 5'!C24+'10-edificio 6'!C24+'11-Edificio 7'!C24+'12-Edificio 8'!C24+'13-Edificio 9'!C24+'14-Edificio 10'!C24)=0," ",('5-Edificio 1'!C24+'6-Edificio 2'!C24+'7-Edificio 3'!C24+'8-Edificio 4'!C24+'9-Edificio 5'!C24+'10-edificio 6'!C24+'11-Edificio 7'!C24+'12-Edificio 8'!C24+'13-Edificio 9'!C24+'14-Edificio 10'!C24))</f>
        <v>758.83199999999999</v>
      </c>
      <c r="D20" s="42">
        <f>IF(SUM('5-Edificio 1'!D24+'6-Edificio 2'!D24+'7-Edificio 3'!D24+'8-Edificio 4'!D24+'9-Edificio 5'!D24+'10-edificio 6'!D24+'11-Edificio 7'!D24+'12-Edificio 8'!D24+'13-Edificio 9'!D24+'14-Edificio 10'!D24)=0," ",('5-Edificio 1'!D24+'6-Edificio 2'!D24+'7-Edificio 3'!D24+'8-Edificio 4'!D24+'9-Edificio 5'!D24+'10-edificio 6'!D24+'11-Edificio 7'!D24+'12-Edificio 8'!D24+'13-Edificio 9'!D24+'14-Edificio 10'!D24))</f>
        <v>8019500</v>
      </c>
      <c r="E20" s="34">
        <f>IF(SUM('5-Edificio 1'!E24+'6-Edificio 2'!E24+'7-Edificio 3'!E24+'8-Edificio 4'!E24+'9-Edificio 5'!E24+'10-edificio 6'!E24+'11-Edificio 7'!E24+'12-Edificio 8'!E24+'13-Edificio 9'!E24+'14-Edificio 10'!E24)=0," ",('5-Edificio 1'!E24+'6-Edificio 2'!E24+'7-Edificio 3'!E24+'8-Edificio 4'!E24+'9-Edificio 5'!E24+'10-edificio 6'!E24+'11-Edificio 7'!E24+'12-Edificio 8'!E24+'13-Edificio 9'!E24+'14-Edificio 10'!E24))</f>
        <v>192</v>
      </c>
      <c r="F20" s="34">
        <f>IF(SUM('5-Edificio 1'!F24+'6-Edificio 2'!F24+'7-Edificio 3'!F24+'8-Edificio 4'!F24+'9-Edificio 5'!F24+'10-edificio 6'!F24+'11-Edificio 7'!F24+'12-Edificio 8'!F24+'13-Edificio 9'!F24+'14-Edificio 10'!F24)=0," ",('5-Edificio 1'!F24+'6-Edificio 2'!F24+'7-Edificio 3'!F24+'8-Edificio 4'!F24+'9-Edificio 5'!F24+'10-edificio 6'!F24+'11-Edificio 7'!F24+'12-Edificio 8'!F24+'13-Edificio 9'!F24+'14-Edificio 10'!F24))</f>
        <v>8500</v>
      </c>
      <c r="G20" s="34">
        <f t="shared" si="0"/>
        <v>328.13020833333331</v>
      </c>
      <c r="H20" s="34">
        <f t="shared" si="1"/>
        <v>7.4118823529411761</v>
      </c>
      <c r="I20" s="34">
        <f>IF(SUM('5-Edificio 1'!I24,'6-Edificio 2'!I24,'7-Edificio 3'!I24,'8-Edificio 4'!I24,'9-Edificio 5'!I24,'10-edificio 6'!I24,'11-Edificio 7'!I24,'12-Edificio 8'!I24,'13-Edificio 9'!I24,'14-Edificio 10'!I24)=0," ",SUM('5-Edificio 1'!I24,'6-Edificio 2'!I24,'7-Edificio 3'!I24,'8-Edificio 4'!I24,'9-Edificio 5'!I24,'10-edificio 6'!I24,'11-Edificio 7'!I24,'12-Edificio 8'!I24,'13-Edificio 9'!I24,'14-Edificio 10'!I24))</f>
        <v>7371.1170000000002</v>
      </c>
      <c r="J20" s="34">
        <f>IF(SUM('5-Edificio 1'!J24,'6-Edificio 2'!J24,'7-Edificio 3'!J24,'8-Edificio 4'!J24,'9-Edificio 5'!J24,'10-edificio 6'!J24,'11-Edificio 7'!J24,'12-Edificio 8'!J24,'13-Edificio 9'!J24,'14-Edificio 10'!J24)=0," ",SUM('5-Edificio 1'!J24,'6-Edificio 2'!J24,'7-Edificio 3'!J24,'8-Edificio 4'!J24,'9-Edificio 5'!J24,'10-edificio 6'!J24,'11-Edificio 7'!J24,'12-Edificio 8'!J24,'13-Edificio 9'!J24,'14-Edificio 10'!J24))</f>
        <v>7.3711169999999999</v>
      </c>
      <c r="K20" s="34">
        <f t="shared" si="2"/>
        <v>38.391234375000003</v>
      </c>
    </row>
    <row r="21" spans="1:11" ht="20.100000000000001" customHeight="1" x14ac:dyDescent="0.25">
      <c r="A21" s="17" t="s">
        <v>12</v>
      </c>
      <c r="B21" s="34" t="e">
        <f>IF(SUM('5-Edificio 1'!#REF!+'6-Edificio 2'!B25+'7-Edificio 3'!B25+'8-Edificio 4'!B25+'9-Edificio 5'!B25+'10-edificio 6'!B25+'11-Edificio 7'!B25+'12-Edificio 8'!B25+'13-Edificio 9'!B25+'14-Edificio 10'!B25)=0," ",('5-Edificio 1'!#REF!+'6-Edificio 2'!B25+'7-Edificio 3'!B25+'8-Edificio 4'!B25+'9-Edificio 5'!B25+'10-edificio 6'!B25+'11-Edificio 7'!B25+'12-Edificio 8'!B25+'13-Edificio 9'!B25+'14-Edificio 10'!B25))</f>
        <v>#REF!</v>
      </c>
      <c r="C21" s="34" t="e">
        <f>IF(SUM('5-Edificio 1'!#REF!+'6-Edificio 2'!C25+'7-Edificio 3'!C25+'8-Edificio 4'!C25+'9-Edificio 5'!C25+'10-edificio 6'!C25+'11-Edificio 7'!C25+'12-Edificio 8'!C25+'13-Edificio 9'!C25+'14-Edificio 10'!C25)=0," ",('5-Edificio 1'!#REF!+'6-Edificio 2'!C25+'7-Edificio 3'!C25+'8-Edificio 4'!C25+'9-Edificio 5'!C25+'10-edificio 6'!C25+'11-Edificio 7'!C25+'12-Edificio 8'!C25+'13-Edificio 9'!C25+'14-Edificio 10'!C25))</f>
        <v>#REF!</v>
      </c>
      <c r="D21" s="42">
        <f>IF(SUM('5-Edificio 1'!D25+'6-Edificio 2'!D25+'7-Edificio 3'!D25+'8-Edificio 4'!D25+'9-Edificio 5'!D25+'10-edificio 6'!D25+'11-Edificio 7'!D25+'12-Edificio 8'!D25+'13-Edificio 9'!D25+'14-Edificio 10'!D25)=0," ",('5-Edificio 1'!D25+'6-Edificio 2'!D25+'7-Edificio 3'!D25+'8-Edificio 4'!D25+'9-Edificio 5'!D25+'10-edificio 6'!D25+'11-Edificio 7'!D25+'12-Edificio 8'!D25+'13-Edificio 9'!D25+'14-Edificio 10'!D25))</f>
        <v>7403480</v>
      </c>
      <c r="E21" s="34">
        <f>IF(SUM('5-Edificio 1'!E25+'6-Edificio 2'!E25+'7-Edificio 3'!E25+'8-Edificio 4'!E25+'9-Edificio 5'!E25+'10-edificio 6'!E25+'11-Edificio 7'!E25+'12-Edificio 8'!E25+'13-Edificio 9'!E25+'14-Edificio 10'!E25)=0," ",('5-Edificio 1'!E25+'6-Edificio 2'!E25+'7-Edificio 3'!E25+'8-Edificio 4'!E25+'9-Edificio 5'!E25+'10-edificio 6'!E25+'11-Edificio 7'!E25+'12-Edificio 8'!E25+'13-Edificio 9'!E25+'14-Edificio 10'!E25))</f>
        <v>192</v>
      </c>
      <c r="F21" s="34">
        <f>IF(SUM('5-Edificio 1'!F25+'6-Edificio 2'!F25+'7-Edificio 3'!F25+'8-Edificio 4'!F25+'9-Edificio 5'!F25+'10-edificio 6'!F25+'11-Edificio 7'!F25+'12-Edificio 8'!F25+'13-Edificio 9'!F25+'14-Edificio 10'!F25)=0," ",('5-Edificio 1'!F25+'6-Edificio 2'!F25+'7-Edificio 3'!F25+'8-Edificio 4'!F25+'9-Edificio 5'!F25+'10-edificio 6'!F25+'11-Edificio 7'!F25+'12-Edificio 8'!F25+'13-Edificio 9'!F25+'14-Edificio 10'!F25))</f>
        <v>8500</v>
      </c>
      <c r="G21" s="34" t="e">
        <f t="shared" si="0"/>
        <v>#REF!</v>
      </c>
      <c r="H21" s="34" t="e">
        <f t="shared" si="1"/>
        <v>#REF!</v>
      </c>
      <c r="I21" s="34">
        <f>IF(SUM('5-Edificio 1'!I25,'6-Edificio 2'!I25,'7-Edificio 3'!I25,'8-Edificio 4'!I25,'9-Edificio 5'!I25,'10-edificio 6'!I25,'11-Edificio 7'!I25,'12-Edificio 8'!I25,'13-Edificio 9'!I25,'14-Edificio 10'!I25)=0," ",SUM('5-Edificio 1'!I25,'6-Edificio 2'!I25,'7-Edificio 3'!I25,'8-Edificio 4'!I25,'9-Edificio 5'!I25,'10-edificio 6'!I25,'11-Edificio 7'!I25,'12-Edificio 8'!I25,'13-Edificio 9'!I25,'14-Edificio 10'!I25))</f>
        <v>6491.06</v>
      </c>
      <c r="J21" s="34">
        <f>IF(SUM('5-Edificio 1'!J25,'6-Edificio 2'!J25,'7-Edificio 3'!J25,'8-Edificio 4'!J25,'9-Edificio 5'!J25,'10-edificio 6'!J25,'11-Edificio 7'!J25,'12-Edificio 8'!J25,'13-Edificio 9'!J25,'14-Edificio 10'!J25)=0," ",SUM('5-Edificio 1'!J25,'6-Edificio 2'!J25,'7-Edificio 3'!J25,'8-Edificio 4'!J25,'9-Edificio 5'!J25,'10-edificio 6'!J25,'11-Edificio 7'!J25,'12-Edificio 8'!J25,'13-Edificio 9'!J25,'14-Edificio 10'!J25))</f>
        <v>6.4910600000000001</v>
      </c>
      <c r="K21" s="34">
        <f t="shared" si="2"/>
        <v>33.807604166666671</v>
      </c>
    </row>
    <row r="22" spans="1:11" ht="20.100000000000001" customHeight="1" x14ac:dyDescent="0.25">
      <c r="A22" s="56" t="s">
        <v>113</v>
      </c>
      <c r="B22" s="35" t="e">
        <f>IF(SUM(B10:B21)=0,"",SUM(B10:B21))</f>
        <v>#REF!</v>
      </c>
      <c r="C22" s="35" t="s">
        <v>98</v>
      </c>
      <c r="D22" s="43">
        <f t="shared" ref="D22" si="3">IF(SUM(D10:D21)=0,"",SUM(D10:D21))</f>
        <v>92340075</v>
      </c>
      <c r="E22" s="35" t="s">
        <v>98</v>
      </c>
      <c r="F22" s="35" t="s">
        <v>98</v>
      </c>
      <c r="G22" s="35" t="s">
        <v>98</v>
      </c>
      <c r="H22" s="35" t="s">
        <v>98</v>
      </c>
      <c r="I22" s="35">
        <f>IF(SUM(I10:I21)=0,"",SUM(I10:I21))</f>
        <v>84176.134999999995</v>
      </c>
      <c r="J22" s="35">
        <f>IF(SUM(J10:J21)=0,"",SUM(J10:J21))</f>
        <v>84.176135000000002</v>
      </c>
      <c r="K22" s="35" t="s">
        <v>98</v>
      </c>
    </row>
    <row r="23" spans="1:11" ht="20.100000000000001" customHeight="1" x14ac:dyDescent="0.25">
      <c r="A23" s="56" t="s">
        <v>23</v>
      </c>
      <c r="B23" s="35" t="e">
        <f>IF(SUM(B10:B21)=0,"",AVERAGE(B10:B21))</f>
        <v>#REF!</v>
      </c>
      <c r="C23" s="35" t="e">
        <f>IF(SUM(C10:C21)=0,"",AVERAGE(C10:C21))</f>
        <v>#REF!</v>
      </c>
      <c r="D23" s="43">
        <f t="shared" ref="D23:F23" si="4">IF(SUM(D10:D21)=0,"",AVERAGE(D10:D21))</f>
        <v>7695006.25</v>
      </c>
      <c r="E23" s="35">
        <f t="shared" si="4"/>
        <v>192</v>
      </c>
      <c r="F23" s="35">
        <f t="shared" si="4"/>
        <v>8500</v>
      </c>
      <c r="G23" s="35" t="e">
        <f>B23/E23</f>
        <v>#REF!</v>
      </c>
      <c r="H23" s="35" t="e">
        <f>B23/F23</f>
        <v>#REF!</v>
      </c>
      <c r="I23" s="35" t="e">
        <f>B23*'3-Factor de emisión'!C4</f>
        <v>#REF!</v>
      </c>
      <c r="J23" s="99" t="e">
        <f>I23/1000</f>
        <v>#REF!</v>
      </c>
      <c r="K23" s="35" t="e">
        <f>I23/E23</f>
        <v>#REF!</v>
      </c>
    </row>
    <row r="26" spans="1:11" s="81" customFormat="1" ht="18.75" x14ac:dyDescent="0.25">
      <c r="A26" s="142" t="s">
        <v>43</v>
      </c>
      <c r="B26" s="142"/>
      <c r="C26" s="142"/>
      <c r="D26" s="142"/>
      <c r="E26" s="142"/>
      <c r="F26" s="142"/>
      <c r="G26" s="142"/>
      <c r="H26" s="142"/>
      <c r="I26" s="142"/>
      <c r="J26" s="92"/>
      <c r="K26" s="91"/>
    </row>
    <row r="27" spans="1:11" s="81" customFormat="1" x14ac:dyDescent="0.25"/>
    <row r="28" spans="1:11" s="81" customFormat="1" x14ac:dyDescent="0.25"/>
    <row r="29" spans="1:11" s="81" customFormat="1" x14ac:dyDescent="0.25"/>
    <row r="30" spans="1:11" s="81" customFormat="1" x14ac:dyDescent="0.25"/>
    <row r="31" spans="1:11" s="81" customFormat="1" x14ac:dyDescent="0.25"/>
    <row r="32" spans="1:11" s="81" customFormat="1" x14ac:dyDescent="0.25"/>
    <row r="33" s="81" customFormat="1" x14ac:dyDescent="0.25"/>
    <row r="34" s="81" customFormat="1" x14ac:dyDescent="0.25"/>
    <row r="35" s="81" customFormat="1" x14ac:dyDescent="0.25"/>
    <row r="36" s="81" customFormat="1" x14ac:dyDescent="0.25"/>
    <row r="37" s="81" customFormat="1" x14ac:dyDescent="0.25"/>
    <row r="38" s="81" customFormat="1" x14ac:dyDescent="0.25"/>
    <row r="39" s="81" customFormat="1" x14ac:dyDescent="0.25"/>
    <row r="40" s="81" customFormat="1" x14ac:dyDescent="0.25"/>
    <row r="41" s="81" customFormat="1" x14ac:dyDescent="0.25"/>
    <row r="42" s="81" customFormat="1" x14ac:dyDescent="0.25"/>
    <row r="43" s="81" customFormat="1" x14ac:dyDescent="0.25"/>
    <row r="44" s="81" customFormat="1" x14ac:dyDescent="0.25"/>
    <row r="45" s="81" customFormat="1" x14ac:dyDescent="0.25"/>
    <row r="46" s="81" customFormat="1" x14ac:dyDescent="0.25"/>
    <row r="47" s="81" customFormat="1" x14ac:dyDescent="0.25"/>
    <row r="48" s="81" customFormat="1" x14ac:dyDescent="0.25"/>
    <row r="49" s="81" customFormat="1" x14ac:dyDescent="0.25"/>
    <row r="50" s="81" customFormat="1" x14ac:dyDescent="0.25"/>
    <row r="51" s="81" customFormat="1" x14ac:dyDescent="0.25"/>
    <row r="52" s="81" customFormat="1" x14ac:dyDescent="0.25"/>
    <row r="53" s="81" customFormat="1" x14ac:dyDescent="0.25"/>
    <row r="54" s="81" customFormat="1" x14ac:dyDescent="0.25"/>
    <row r="55" s="81" customFormat="1" x14ac:dyDescent="0.25"/>
    <row r="56" s="81" customFormat="1" x14ac:dyDescent="0.25"/>
    <row r="57" s="81" customFormat="1" x14ac:dyDescent="0.25"/>
    <row r="58" s="81" customFormat="1" x14ac:dyDescent="0.25"/>
    <row r="59" s="81" customFormat="1" x14ac:dyDescent="0.25"/>
    <row r="60" s="81" customFormat="1" x14ac:dyDescent="0.25"/>
    <row r="61" s="81" customFormat="1" x14ac:dyDescent="0.25"/>
    <row r="62" s="81" customFormat="1" x14ac:dyDescent="0.25"/>
    <row r="63" s="81" customFormat="1" x14ac:dyDescent="0.25"/>
    <row r="64" s="81" customFormat="1" x14ac:dyDescent="0.25"/>
    <row r="65" s="81" customFormat="1" x14ac:dyDescent="0.25"/>
    <row r="66" s="81" customFormat="1" x14ac:dyDescent="0.25"/>
    <row r="67" s="81" customFormat="1" x14ac:dyDescent="0.25"/>
    <row r="68" s="81" customFormat="1" x14ac:dyDescent="0.25"/>
    <row r="69" s="81" customFormat="1" x14ac:dyDescent="0.25"/>
    <row r="70" s="81" customFormat="1" x14ac:dyDescent="0.25"/>
    <row r="71" s="81" customFormat="1" x14ac:dyDescent="0.25"/>
    <row r="72" s="81" customFormat="1" x14ac:dyDescent="0.25"/>
    <row r="73" s="81" customFormat="1" x14ac:dyDescent="0.25"/>
    <row r="74" s="81" customFormat="1" x14ac:dyDescent="0.25"/>
    <row r="75" s="81" customFormat="1" x14ac:dyDescent="0.25"/>
    <row r="76" s="81" customFormat="1" x14ac:dyDescent="0.25"/>
    <row r="77" s="81" customFormat="1" x14ac:dyDescent="0.25"/>
    <row r="78" s="81" customFormat="1" x14ac:dyDescent="0.25"/>
    <row r="79" s="81" customFormat="1" x14ac:dyDescent="0.25"/>
    <row r="80" s="81" customFormat="1" x14ac:dyDescent="0.25"/>
    <row r="81" s="81" customFormat="1" x14ac:dyDescent="0.25"/>
    <row r="82" s="81" customFormat="1" x14ac:dyDescent="0.25"/>
    <row r="83" s="81" customFormat="1" x14ac:dyDescent="0.25"/>
    <row r="84" s="81" customFormat="1" x14ac:dyDescent="0.25"/>
    <row r="85" s="81" customFormat="1" x14ac:dyDescent="0.25"/>
    <row r="86" s="81" customFormat="1" x14ac:dyDescent="0.25"/>
    <row r="87" s="81" customFormat="1" x14ac:dyDescent="0.25"/>
    <row r="88" s="81" customFormat="1" x14ac:dyDescent="0.25"/>
    <row r="89" s="81" customFormat="1" x14ac:dyDescent="0.25"/>
    <row r="90" s="81" customFormat="1" x14ac:dyDescent="0.25"/>
    <row r="91" s="81" customFormat="1" x14ac:dyDescent="0.25"/>
    <row r="92" s="81" customFormat="1" x14ac:dyDescent="0.25"/>
    <row r="93" s="81" customFormat="1" x14ac:dyDescent="0.25"/>
    <row r="94" s="81" customFormat="1" x14ac:dyDescent="0.25"/>
    <row r="95" s="81" customFormat="1" x14ac:dyDescent="0.25"/>
    <row r="96" s="81" customFormat="1" x14ac:dyDescent="0.25"/>
    <row r="97" s="81" customFormat="1" x14ac:dyDescent="0.25"/>
    <row r="98" s="81" customFormat="1" x14ac:dyDescent="0.25"/>
    <row r="99" s="81" customFormat="1" x14ac:dyDescent="0.25"/>
    <row r="100" s="81" customFormat="1" x14ac:dyDescent="0.25"/>
    <row r="101" s="81" customFormat="1" x14ac:dyDescent="0.25"/>
    <row r="102" s="81" customFormat="1" x14ac:dyDescent="0.25"/>
    <row r="103" s="81" customFormat="1" x14ac:dyDescent="0.25"/>
    <row r="104" s="81" customFormat="1" x14ac:dyDescent="0.25"/>
    <row r="105" s="81" customFormat="1" x14ac:dyDescent="0.25"/>
    <row r="106" s="81" customFormat="1" x14ac:dyDescent="0.25"/>
    <row r="107" s="81" customFormat="1" x14ac:dyDescent="0.25"/>
    <row r="108" s="81" customFormat="1" x14ac:dyDescent="0.25"/>
    <row r="109" s="81" customFormat="1" x14ac:dyDescent="0.25"/>
    <row r="110" s="81" customFormat="1" x14ac:dyDescent="0.25"/>
    <row r="111" s="81" customFormat="1" x14ac:dyDescent="0.25"/>
    <row r="112" s="81" customFormat="1" x14ac:dyDescent="0.25"/>
    <row r="113" s="81" customFormat="1" x14ac:dyDescent="0.25"/>
    <row r="114" s="81" customFormat="1" x14ac:dyDescent="0.25"/>
    <row r="115" s="81" customFormat="1" x14ac:dyDescent="0.25"/>
    <row r="116" s="81" customFormat="1" x14ac:dyDescent="0.25"/>
    <row r="117" s="81" customFormat="1" x14ac:dyDescent="0.25"/>
    <row r="118" s="81" customFormat="1" x14ac:dyDescent="0.25"/>
    <row r="119" s="81" customFormat="1" x14ac:dyDescent="0.25"/>
    <row r="120" s="81" customFormat="1" x14ac:dyDescent="0.25"/>
    <row r="121" s="81" customFormat="1" x14ac:dyDescent="0.25"/>
    <row r="122" s="81" customFormat="1" x14ac:dyDescent="0.25"/>
    <row r="123" s="81" customFormat="1" x14ac:dyDescent="0.25"/>
    <row r="124" s="81" customFormat="1" x14ac:dyDescent="0.25"/>
    <row r="125" s="81" customFormat="1" x14ac:dyDescent="0.25"/>
    <row r="126" s="81" customFormat="1" x14ac:dyDescent="0.25"/>
    <row r="127" s="81" customFormat="1" x14ac:dyDescent="0.25"/>
    <row r="128" s="81" customFormat="1" x14ac:dyDescent="0.25"/>
    <row r="129" s="81" customFormat="1" x14ac:dyDescent="0.25"/>
    <row r="130" s="81" customFormat="1" x14ac:dyDescent="0.25"/>
    <row r="131" s="81" customFormat="1" x14ac:dyDescent="0.25"/>
    <row r="132" s="81" customFormat="1" x14ac:dyDescent="0.25"/>
    <row r="133" s="81" customFormat="1" x14ac:dyDescent="0.25"/>
    <row r="134" s="81" customFormat="1" x14ac:dyDescent="0.25"/>
    <row r="135" s="81" customFormat="1" x14ac:dyDescent="0.25"/>
    <row r="136" s="81" customFormat="1" x14ac:dyDescent="0.25"/>
    <row r="137" s="81" customFormat="1" x14ac:dyDescent="0.25"/>
    <row r="138" s="81" customFormat="1" x14ac:dyDescent="0.25"/>
    <row r="139" s="81" customFormat="1" x14ac:dyDescent="0.25"/>
    <row r="140" s="81" customFormat="1" x14ac:dyDescent="0.25"/>
    <row r="141" s="81" customFormat="1" x14ac:dyDescent="0.25"/>
    <row r="142" s="81" customFormat="1" x14ac:dyDescent="0.25"/>
    <row r="143" s="81" customFormat="1" x14ac:dyDescent="0.25"/>
    <row r="144" s="81" customFormat="1" x14ac:dyDescent="0.25"/>
    <row r="145" s="81" customFormat="1" x14ac:dyDescent="0.25"/>
    <row r="146" s="81" customFormat="1" x14ac:dyDescent="0.25"/>
    <row r="147" s="81" customFormat="1" x14ac:dyDescent="0.25"/>
    <row r="148" s="81" customFormat="1" x14ac:dyDescent="0.25"/>
    <row r="149" s="81" customFormat="1" x14ac:dyDescent="0.25"/>
    <row r="150" s="81" customFormat="1" x14ac:dyDescent="0.25"/>
    <row r="151" s="81" customFormat="1" x14ac:dyDescent="0.25"/>
    <row r="152" s="81" customFormat="1" x14ac:dyDescent="0.25"/>
    <row r="153" s="81" customFormat="1" x14ac:dyDescent="0.25"/>
    <row r="154" s="81" customFormat="1" x14ac:dyDescent="0.25"/>
    <row r="155" s="81" customFormat="1" x14ac:dyDescent="0.25"/>
    <row r="156" s="81" customFormat="1" x14ac:dyDescent="0.25"/>
    <row r="157" s="81" customFormat="1" x14ac:dyDescent="0.25"/>
  </sheetData>
  <mergeCells count="12">
    <mergeCell ref="A26:I26"/>
    <mergeCell ref="B4:I4"/>
    <mergeCell ref="A1:I1"/>
    <mergeCell ref="B3:I3"/>
    <mergeCell ref="A8:A9"/>
    <mergeCell ref="B8:B9"/>
    <mergeCell ref="C8:C9"/>
    <mergeCell ref="D8:D9"/>
    <mergeCell ref="E8:E9"/>
    <mergeCell ref="F8:F9"/>
    <mergeCell ref="A7:K7"/>
    <mergeCell ref="G8:K8"/>
  </mergeCells>
  <pageMargins left="0.36" right="0.19685039370078741" top="0.74803149606299213" bottom="0.74803149606299213" header="0.31496062992125984" footer="0.31496062992125984"/>
  <pageSetup scale="55" fitToHeight="2" orientation="portrait" r:id="rId1"/>
  <headerFooter>
    <oddFooter>&amp;L&amp;A&amp;C&amp;D&amp;R&amp;P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4"/>
  <sheetViews>
    <sheetView zoomScale="80" zoomScaleNormal="80" workbookViewId="0">
      <selection activeCell="N34" sqref="N34"/>
    </sheetView>
  </sheetViews>
  <sheetFormatPr baseColWidth="10" defaultRowHeight="15" x14ac:dyDescent="0.25"/>
  <cols>
    <col min="1" max="10" width="13.7109375" style="3" customWidth="1"/>
    <col min="11" max="16384" width="11.42578125" style="3"/>
  </cols>
  <sheetData>
    <row r="1" spans="1:10" ht="18.75" customHeight="1" x14ac:dyDescent="0.25">
      <c r="A1" s="158" t="s">
        <v>41</v>
      </c>
      <c r="B1" s="158"/>
      <c r="C1" s="158"/>
      <c r="D1" s="158"/>
      <c r="E1" s="158"/>
      <c r="F1" s="158"/>
      <c r="G1" s="158"/>
      <c r="H1" s="158"/>
      <c r="I1" s="158"/>
      <c r="J1" s="158"/>
    </row>
    <row r="2" spans="1:10" x14ac:dyDescent="0.25">
      <c r="A2" s="21"/>
      <c r="B2" s="21"/>
      <c r="C2" s="21"/>
      <c r="D2" s="21"/>
      <c r="E2" s="21"/>
      <c r="F2" s="21"/>
      <c r="G2" s="21"/>
      <c r="H2" s="21"/>
      <c r="I2" s="21"/>
    </row>
    <row r="3" spans="1:10" ht="20.100000000000001" customHeight="1" x14ac:dyDescent="0.25">
      <c r="A3" s="151" t="s">
        <v>14</v>
      </c>
      <c r="B3" s="151"/>
      <c r="C3" s="25" t="str">
        <f>IF('4-Datos generales'!H11="","",'4-Datos generales'!H11)</f>
        <v>Imprenta Nacional</v>
      </c>
      <c r="D3" s="25"/>
      <c r="E3" s="25"/>
      <c r="F3" s="25"/>
      <c r="G3" s="25"/>
      <c r="H3" s="25"/>
      <c r="I3" s="25"/>
      <c r="J3" s="25"/>
    </row>
    <row r="4" spans="1:10" ht="20.100000000000001" customHeight="1" x14ac:dyDescent="0.25">
      <c r="A4" s="151" t="s">
        <v>55</v>
      </c>
      <c r="B4" s="151"/>
      <c r="C4" s="27"/>
      <c r="D4" s="27"/>
      <c r="E4" s="27"/>
      <c r="F4" s="27"/>
      <c r="G4" s="27"/>
      <c r="H4" s="27"/>
      <c r="I4" s="27"/>
      <c r="J4" s="27"/>
    </row>
    <row r="5" spans="1:10" ht="20.100000000000001" customHeight="1" x14ac:dyDescent="0.25">
      <c r="B5" s="23"/>
      <c r="C5" s="23"/>
      <c r="D5" s="23"/>
      <c r="E5" s="23"/>
      <c r="F5" s="23"/>
      <c r="G5" s="23"/>
      <c r="H5" s="23"/>
      <c r="I5" s="23"/>
      <c r="J5" s="23"/>
    </row>
    <row r="6" spans="1:10" ht="18.75" customHeight="1" x14ac:dyDescent="0.25">
      <c r="A6" s="153" t="s">
        <v>38</v>
      </c>
      <c r="B6" s="153"/>
      <c r="C6" s="153"/>
      <c r="D6" s="153"/>
      <c r="E6" s="153"/>
      <c r="F6" s="153"/>
      <c r="G6" s="153"/>
      <c r="H6" s="153"/>
      <c r="I6" s="153"/>
      <c r="J6" s="153"/>
    </row>
    <row r="7" spans="1:10" x14ac:dyDescent="0.25">
      <c r="A7" s="143" t="s">
        <v>40</v>
      </c>
      <c r="B7" s="143" t="s">
        <v>0</v>
      </c>
      <c r="C7" s="143" t="s">
        <v>21</v>
      </c>
      <c r="D7" s="143" t="s">
        <v>24</v>
      </c>
      <c r="E7" s="143" t="s">
        <v>47</v>
      </c>
      <c r="F7" s="162" t="s">
        <v>75</v>
      </c>
      <c r="G7" s="162" t="s">
        <v>32</v>
      </c>
      <c r="H7" s="143" t="s">
        <v>17</v>
      </c>
      <c r="I7" s="143"/>
      <c r="J7" s="143"/>
    </row>
    <row r="8" spans="1:10" ht="90" customHeight="1" x14ac:dyDescent="0.25">
      <c r="A8" s="143"/>
      <c r="B8" s="143"/>
      <c r="C8" s="143"/>
      <c r="D8" s="143"/>
      <c r="E8" s="143"/>
      <c r="F8" s="163"/>
      <c r="G8" s="163"/>
      <c r="H8" s="29" t="s">
        <v>54</v>
      </c>
      <c r="I8" s="29" t="s">
        <v>53</v>
      </c>
      <c r="J8" s="29" t="s">
        <v>48</v>
      </c>
    </row>
    <row r="9" spans="1:10" x14ac:dyDescent="0.25">
      <c r="A9" s="159">
        <v>2010</v>
      </c>
      <c r="B9" s="28" t="s">
        <v>19</v>
      </c>
      <c r="C9" s="28"/>
      <c r="D9" s="28"/>
      <c r="E9" s="28"/>
      <c r="F9" s="28"/>
      <c r="G9" s="28"/>
      <c r="H9" s="28"/>
      <c r="I9" s="28"/>
      <c r="J9" s="28"/>
    </row>
    <row r="10" spans="1:10" x14ac:dyDescent="0.25">
      <c r="A10" s="160"/>
      <c r="B10" s="28" t="s">
        <v>2</v>
      </c>
      <c r="C10" s="28"/>
      <c r="D10" s="28"/>
      <c r="E10" s="28"/>
      <c r="F10" s="28"/>
      <c r="G10" s="28"/>
      <c r="H10" s="28"/>
      <c r="I10" s="28"/>
      <c r="J10" s="28"/>
    </row>
    <row r="11" spans="1:10" x14ac:dyDescent="0.25">
      <c r="A11" s="160"/>
      <c r="B11" s="28" t="s">
        <v>3</v>
      </c>
      <c r="C11" s="28"/>
      <c r="D11" s="28"/>
      <c r="E11" s="28"/>
      <c r="F11" s="28"/>
      <c r="G11" s="28"/>
      <c r="H11" s="28"/>
      <c r="I11" s="28"/>
      <c r="J11" s="28"/>
    </row>
    <row r="12" spans="1:10" x14ac:dyDescent="0.25">
      <c r="A12" s="160"/>
      <c r="B12" s="28" t="s">
        <v>4</v>
      </c>
      <c r="C12" s="28"/>
      <c r="D12" s="28"/>
      <c r="E12" s="28"/>
      <c r="F12" s="28"/>
      <c r="G12" s="28"/>
      <c r="H12" s="28"/>
      <c r="I12" s="28"/>
      <c r="J12" s="28"/>
    </row>
    <row r="13" spans="1:10" x14ac:dyDescent="0.25">
      <c r="A13" s="160"/>
      <c r="B13" s="28" t="s">
        <v>5</v>
      </c>
      <c r="C13" s="28"/>
      <c r="D13" s="28"/>
      <c r="E13" s="28"/>
      <c r="F13" s="28"/>
      <c r="G13" s="28"/>
      <c r="H13" s="28"/>
      <c r="I13" s="28"/>
      <c r="J13" s="28"/>
    </row>
    <row r="14" spans="1:10" x14ac:dyDescent="0.25">
      <c r="A14" s="160"/>
      <c r="B14" s="28" t="s">
        <v>6</v>
      </c>
      <c r="C14" s="28"/>
      <c r="D14" s="28"/>
      <c r="E14" s="28"/>
      <c r="F14" s="28"/>
      <c r="G14" s="28"/>
      <c r="H14" s="28"/>
      <c r="I14" s="28"/>
      <c r="J14" s="28"/>
    </row>
    <row r="15" spans="1:10" x14ac:dyDescent="0.25">
      <c r="A15" s="160"/>
      <c r="B15" s="28" t="s">
        <v>7</v>
      </c>
      <c r="C15" s="28"/>
      <c r="D15" s="28"/>
      <c r="E15" s="28"/>
      <c r="F15" s="28"/>
      <c r="G15" s="28"/>
      <c r="H15" s="28"/>
      <c r="I15" s="28"/>
      <c r="J15" s="28"/>
    </row>
    <row r="16" spans="1:10" x14ac:dyDescent="0.25">
      <c r="A16" s="160"/>
      <c r="B16" s="28" t="s">
        <v>20</v>
      </c>
      <c r="C16" s="28"/>
      <c r="D16" s="28"/>
      <c r="E16" s="28"/>
      <c r="F16" s="28"/>
      <c r="G16" s="28"/>
      <c r="H16" s="28"/>
      <c r="I16" s="28"/>
      <c r="J16" s="28"/>
    </row>
    <row r="17" spans="1:10" x14ac:dyDescent="0.25">
      <c r="A17" s="160"/>
      <c r="B17" s="28" t="s">
        <v>9</v>
      </c>
      <c r="C17" s="28"/>
      <c r="D17" s="28"/>
      <c r="E17" s="28"/>
      <c r="F17" s="28"/>
      <c r="G17" s="28"/>
      <c r="H17" s="28"/>
      <c r="I17" s="28"/>
      <c r="J17" s="28"/>
    </row>
    <row r="18" spans="1:10" x14ac:dyDescent="0.25">
      <c r="A18" s="160"/>
      <c r="B18" s="28" t="s">
        <v>10</v>
      </c>
      <c r="C18" s="28"/>
      <c r="D18" s="28"/>
      <c r="E18" s="28"/>
      <c r="F18" s="28"/>
      <c r="G18" s="28"/>
      <c r="H18" s="28"/>
      <c r="I18" s="28"/>
      <c r="J18" s="28"/>
    </row>
    <row r="19" spans="1:10" x14ac:dyDescent="0.25">
      <c r="A19" s="160"/>
      <c r="B19" s="28" t="s">
        <v>11</v>
      </c>
      <c r="C19" s="28"/>
      <c r="D19" s="28"/>
      <c r="E19" s="28"/>
      <c r="F19" s="28"/>
      <c r="G19" s="28"/>
      <c r="H19" s="28"/>
      <c r="I19" s="28"/>
      <c r="J19" s="28"/>
    </row>
    <row r="20" spans="1:10" x14ac:dyDescent="0.25">
      <c r="A20" s="161"/>
      <c r="B20" s="28" t="s">
        <v>12</v>
      </c>
      <c r="C20" s="28"/>
      <c r="D20" s="28"/>
      <c r="E20" s="28"/>
      <c r="F20" s="28"/>
      <c r="G20" s="28"/>
      <c r="H20" s="28"/>
      <c r="I20" s="28"/>
      <c r="J20" s="28"/>
    </row>
    <row r="21" spans="1:10" x14ac:dyDescent="0.25">
      <c r="A21" s="159">
        <v>2011</v>
      </c>
      <c r="B21" s="28" t="s">
        <v>19</v>
      </c>
      <c r="C21" s="28"/>
      <c r="D21" s="28"/>
      <c r="E21" s="28"/>
      <c r="F21" s="28"/>
      <c r="G21" s="28"/>
      <c r="H21" s="28"/>
      <c r="I21" s="28"/>
      <c r="J21" s="28"/>
    </row>
    <row r="22" spans="1:10" x14ac:dyDescent="0.25">
      <c r="A22" s="160"/>
      <c r="B22" s="28" t="s">
        <v>2</v>
      </c>
      <c r="C22" s="28"/>
      <c r="D22" s="28"/>
      <c r="E22" s="28"/>
      <c r="F22" s="28"/>
      <c r="G22" s="28"/>
      <c r="H22" s="28"/>
      <c r="I22" s="28"/>
      <c r="J22" s="28"/>
    </row>
    <row r="23" spans="1:10" x14ac:dyDescent="0.25">
      <c r="A23" s="160"/>
      <c r="B23" s="28" t="s">
        <v>3</v>
      </c>
      <c r="C23" s="28"/>
      <c r="D23" s="28"/>
      <c r="E23" s="28"/>
      <c r="F23" s="28"/>
      <c r="G23" s="28"/>
      <c r="H23" s="28"/>
      <c r="I23" s="28"/>
      <c r="J23" s="28"/>
    </row>
    <row r="24" spans="1:10" x14ac:dyDescent="0.25">
      <c r="A24" s="160"/>
      <c r="B24" s="28" t="s">
        <v>4</v>
      </c>
      <c r="C24" s="28"/>
      <c r="D24" s="28"/>
      <c r="E24" s="28"/>
      <c r="F24" s="28"/>
      <c r="G24" s="28"/>
      <c r="H24" s="28"/>
      <c r="I24" s="28"/>
      <c r="J24" s="28"/>
    </row>
    <row r="25" spans="1:10" x14ac:dyDescent="0.25">
      <c r="A25" s="160"/>
      <c r="B25" s="28" t="s">
        <v>5</v>
      </c>
      <c r="C25" s="28"/>
      <c r="D25" s="28"/>
      <c r="E25" s="28"/>
      <c r="F25" s="28"/>
      <c r="G25" s="28"/>
      <c r="H25" s="28"/>
      <c r="I25" s="28"/>
      <c r="J25" s="28"/>
    </row>
    <row r="26" spans="1:10" x14ac:dyDescent="0.25">
      <c r="A26" s="160"/>
      <c r="B26" s="28" t="s">
        <v>6</v>
      </c>
      <c r="C26" s="28"/>
      <c r="D26" s="28"/>
      <c r="E26" s="28"/>
      <c r="F26" s="28"/>
      <c r="G26" s="28"/>
      <c r="H26" s="28"/>
      <c r="I26" s="28"/>
      <c r="J26" s="28"/>
    </row>
    <row r="27" spans="1:10" x14ac:dyDescent="0.25">
      <c r="A27" s="160"/>
      <c r="B27" s="28" t="s">
        <v>7</v>
      </c>
      <c r="C27" s="28"/>
      <c r="D27" s="28"/>
      <c r="E27" s="28"/>
      <c r="F27" s="28"/>
      <c r="G27" s="28"/>
      <c r="H27" s="28"/>
      <c r="I27" s="28"/>
      <c r="J27" s="28"/>
    </row>
    <row r="28" spans="1:10" x14ac:dyDescent="0.25">
      <c r="A28" s="160"/>
      <c r="B28" s="28" t="s">
        <v>20</v>
      </c>
      <c r="C28" s="28"/>
      <c r="D28" s="28"/>
      <c r="E28" s="28"/>
      <c r="F28" s="28"/>
      <c r="G28" s="28"/>
      <c r="H28" s="28"/>
      <c r="I28" s="28"/>
      <c r="J28" s="28"/>
    </row>
    <row r="29" spans="1:10" x14ac:dyDescent="0.25">
      <c r="A29" s="160"/>
      <c r="B29" s="28" t="s">
        <v>9</v>
      </c>
      <c r="C29" s="28"/>
      <c r="D29" s="28"/>
      <c r="E29" s="28"/>
      <c r="F29" s="28"/>
      <c r="G29" s="28"/>
      <c r="H29" s="28"/>
      <c r="I29" s="28"/>
      <c r="J29" s="28"/>
    </row>
    <row r="30" spans="1:10" x14ac:dyDescent="0.25">
      <c r="A30" s="160"/>
      <c r="B30" s="28" t="s">
        <v>10</v>
      </c>
      <c r="C30" s="28"/>
      <c r="D30" s="28"/>
      <c r="E30" s="28"/>
      <c r="F30" s="28"/>
      <c r="G30" s="28"/>
      <c r="H30" s="28"/>
      <c r="I30" s="28"/>
      <c r="J30" s="28"/>
    </row>
    <row r="31" spans="1:10" x14ac:dyDescent="0.25">
      <c r="A31" s="160"/>
      <c r="B31" s="28" t="s">
        <v>11</v>
      </c>
      <c r="C31" s="28"/>
      <c r="D31" s="28"/>
      <c r="E31" s="28"/>
      <c r="F31" s="28"/>
      <c r="G31" s="28"/>
      <c r="H31" s="28"/>
      <c r="I31" s="28"/>
      <c r="J31" s="28"/>
    </row>
    <row r="32" spans="1:10" x14ac:dyDescent="0.25">
      <c r="A32" s="161"/>
      <c r="B32" s="28" t="s">
        <v>12</v>
      </c>
      <c r="C32" s="28"/>
      <c r="D32" s="28"/>
      <c r="E32" s="28"/>
      <c r="F32" s="28"/>
      <c r="G32" s="28"/>
      <c r="H32" s="28"/>
      <c r="I32" s="28"/>
      <c r="J32" s="28"/>
    </row>
    <row r="33" spans="1:10" x14ac:dyDescent="0.25">
      <c r="A33" s="159" t="s">
        <v>49</v>
      </c>
      <c r="B33" s="28" t="s">
        <v>19</v>
      </c>
      <c r="C33" s="28"/>
      <c r="D33" s="28"/>
      <c r="E33" s="28"/>
      <c r="F33" s="28"/>
      <c r="G33" s="28"/>
      <c r="H33" s="28"/>
      <c r="I33" s="28"/>
      <c r="J33" s="28"/>
    </row>
    <row r="34" spans="1:10" x14ac:dyDescent="0.25">
      <c r="A34" s="160"/>
      <c r="B34" s="28" t="s">
        <v>2</v>
      </c>
      <c r="C34" s="28"/>
      <c r="D34" s="28"/>
      <c r="E34" s="28"/>
      <c r="F34" s="28"/>
      <c r="G34" s="28"/>
      <c r="H34" s="28"/>
      <c r="I34" s="28"/>
      <c r="J34" s="28"/>
    </row>
    <row r="35" spans="1:10" x14ac:dyDescent="0.25">
      <c r="A35" s="160"/>
      <c r="B35" s="28" t="s">
        <v>3</v>
      </c>
      <c r="C35" s="28"/>
      <c r="D35" s="28"/>
      <c r="E35" s="28"/>
      <c r="F35" s="28"/>
      <c r="G35" s="28"/>
      <c r="H35" s="28"/>
      <c r="I35" s="28"/>
      <c r="J35" s="28"/>
    </row>
    <row r="36" spans="1:10" x14ac:dyDescent="0.25">
      <c r="A36" s="160"/>
      <c r="B36" s="28" t="s">
        <v>4</v>
      </c>
      <c r="C36" s="28"/>
      <c r="D36" s="28"/>
      <c r="E36" s="28"/>
      <c r="F36" s="28"/>
      <c r="G36" s="28"/>
      <c r="H36" s="28"/>
      <c r="I36" s="28"/>
      <c r="J36" s="28"/>
    </row>
    <row r="37" spans="1:10" x14ac:dyDescent="0.25">
      <c r="A37" s="160"/>
      <c r="B37" s="28" t="s">
        <v>5</v>
      </c>
      <c r="C37" s="28"/>
      <c r="D37" s="28"/>
      <c r="E37" s="28"/>
      <c r="F37" s="28"/>
      <c r="G37" s="28"/>
      <c r="H37" s="28"/>
      <c r="I37" s="28"/>
      <c r="J37" s="28"/>
    </row>
    <row r="38" spans="1:10" x14ac:dyDescent="0.25">
      <c r="A38" s="160"/>
      <c r="B38" s="28" t="s">
        <v>6</v>
      </c>
      <c r="C38" s="28"/>
      <c r="D38" s="28"/>
      <c r="E38" s="28"/>
      <c r="F38" s="28"/>
      <c r="G38" s="28"/>
      <c r="H38" s="28"/>
      <c r="I38" s="28"/>
      <c r="J38" s="28"/>
    </row>
    <row r="39" spans="1:10" x14ac:dyDescent="0.25">
      <c r="A39" s="160"/>
      <c r="B39" s="28" t="s">
        <v>7</v>
      </c>
      <c r="C39" s="28"/>
      <c r="D39" s="28"/>
      <c r="E39" s="28"/>
      <c r="F39" s="28"/>
      <c r="G39" s="28"/>
      <c r="H39" s="28"/>
      <c r="I39" s="28"/>
      <c r="J39" s="28"/>
    </row>
    <row r="40" spans="1:10" x14ac:dyDescent="0.25">
      <c r="A40" s="160"/>
      <c r="B40" s="28" t="s">
        <v>20</v>
      </c>
      <c r="C40" s="28"/>
      <c r="D40" s="28"/>
      <c r="E40" s="28"/>
      <c r="F40" s="28"/>
      <c r="G40" s="28"/>
      <c r="H40" s="28"/>
      <c r="I40" s="28"/>
      <c r="J40" s="28"/>
    </row>
    <row r="41" spans="1:10" x14ac:dyDescent="0.25">
      <c r="A41" s="160"/>
      <c r="B41" s="28" t="s">
        <v>9</v>
      </c>
      <c r="C41" s="28"/>
      <c r="D41" s="28"/>
      <c r="E41" s="28"/>
      <c r="F41" s="28"/>
      <c r="G41" s="28"/>
      <c r="H41" s="28"/>
      <c r="I41" s="28"/>
      <c r="J41" s="28"/>
    </row>
    <row r="42" spans="1:10" x14ac:dyDescent="0.25">
      <c r="A42" s="160"/>
      <c r="B42" s="28" t="s">
        <v>10</v>
      </c>
      <c r="C42" s="28"/>
      <c r="D42" s="28"/>
      <c r="E42" s="28"/>
      <c r="F42" s="28"/>
      <c r="G42" s="28"/>
      <c r="H42" s="28"/>
      <c r="I42" s="28"/>
      <c r="J42" s="28"/>
    </row>
    <row r="43" spans="1:10" x14ac:dyDescent="0.25">
      <c r="A43" s="160"/>
      <c r="B43" s="28" t="s">
        <v>11</v>
      </c>
      <c r="C43" s="28"/>
      <c r="D43" s="28"/>
      <c r="E43" s="28"/>
      <c r="F43" s="28"/>
      <c r="G43" s="28"/>
      <c r="H43" s="28"/>
      <c r="I43" s="28"/>
      <c r="J43" s="28"/>
    </row>
    <row r="44" spans="1:10" x14ac:dyDescent="0.25">
      <c r="A44" s="161"/>
      <c r="B44" s="28" t="s">
        <v>12</v>
      </c>
      <c r="C44" s="28"/>
      <c r="D44" s="28"/>
      <c r="E44" s="28"/>
      <c r="F44" s="28"/>
      <c r="G44" s="28"/>
      <c r="H44" s="28"/>
      <c r="I44" s="28"/>
      <c r="J44" s="28"/>
    </row>
  </sheetData>
  <mergeCells count="15">
    <mergeCell ref="A33:A44"/>
    <mergeCell ref="A7:A8"/>
    <mergeCell ref="A3:B3"/>
    <mergeCell ref="A1:J1"/>
    <mergeCell ref="A9:A20"/>
    <mergeCell ref="A21:A32"/>
    <mergeCell ref="B7:B8"/>
    <mergeCell ref="C7:C8"/>
    <mergeCell ref="D7:D8"/>
    <mergeCell ref="E7:E8"/>
    <mergeCell ref="H7:J7"/>
    <mergeCell ref="A6:J6"/>
    <mergeCell ref="F7:F8"/>
    <mergeCell ref="G7:G8"/>
    <mergeCell ref="A4:B4"/>
  </mergeCells>
  <printOptions horizontalCentered="1"/>
  <pageMargins left="0.25" right="0.25" top="0.75" bottom="0.75" header="0.3" footer="0.3"/>
  <pageSetup scale="76" fitToHeight="2"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5"/>
  <sheetViews>
    <sheetView topLeftCell="A8" workbookViewId="0">
      <selection activeCell="I20" sqref="I20"/>
    </sheetView>
  </sheetViews>
  <sheetFormatPr baseColWidth="10" defaultRowHeight="15" x14ac:dyDescent="0.25"/>
  <cols>
    <col min="1" max="16384" width="11.42578125" style="30"/>
  </cols>
  <sheetData>
    <row r="1" spans="1:13" s="3" customFormat="1" ht="24.95" customHeight="1" x14ac:dyDescent="0.25">
      <c r="A1" s="112" t="s">
        <v>99</v>
      </c>
      <c r="B1" s="112"/>
      <c r="C1" s="112"/>
      <c r="D1" s="112"/>
      <c r="E1" s="112"/>
      <c r="F1" s="112"/>
      <c r="G1" s="112"/>
      <c r="H1" s="112"/>
      <c r="I1" s="112"/>
      <c r="J1" s="112"/>
      <c r="K1" s="112"/>
      <c r="L1" s="112"/>
      <c r="M1" s="112"/>
    </row>
    <row r="2" spans="1:13" s="3" customFormat="1" ht="23.25" x14ac:dyDescent="0.25">
      <c r="A2" s="52"/>
      <c r="B2" s="52"/>
      <c r="C2" s="52"/>
      <c r="D2" s="52"/>
      <c r="E2" s="52"/>
      <c r="F2" s="52"/>
      <c r="G2" s="52"/>
      <c r="H2" s="52"/>
      <c r="I2" s="52"/>
      <c r="J2" s="52"/>
      <c r="K2" s="4"/>
    </row>
    <row r="3" spans="1:13" s="3" customFormat="1" ht="47.25" customHeight="1" x14ac:dyDescent="0.25">
      <c r="A3" s="113" t="s">
        <v>100</v>
      </c>
      <c r="B3" s="113"/>
      <c r="C3" s="113"/>
      <c r="D3" s="113"/>
      <c r="E3" s="113"/>
      <c r="F3" s="113"/>
      <c r="G3" s="113"/>
      <c r="H3" s="113"/>
      <c r="I3" s="113"/>
      <c r="J3" s="113"/>
      <c r="K3" s="113"/>
      <c r="L3" s="113"/>
      <c r="M3" s="113"/>
    </row>
    <row r="4" spans="1:13" s="3" customFormat="1" ht="20.100000000000001" customHeight="1" x14ac:dyDescent="0.25">
      <c r="A4" s="36"/>
      <c r="B4" s="36"/>
      <c r="C4" s="36"/>
      <c r="D4" s="36"/>
      <c r="E4" s="36"/>
      <c r="F4" s="36"/>
      <c r="G4" s="36"/>
      <c r="H4" s="36"/>
      <c r="I4" s="36"/>
      <c r="J4" s="36"/>
      <c r="K4" s="31"/>
    </row>
    <row r="5" spans="1:13" s="3" customFormat="1" ht="23.25" customHeight="1" x14ac:dyDescent="0.25">
      <c r="A5" s="114" t="s">
        <v>101</v>
      </c>
      <c r="B5" s="114"/>
      <c r="C5" s="114"/>
      <c r="D5" s="114"/>
      <c r="E5" s="114"/>
      <c r="F5" s="114"/>
      <c r="G5" s="114"/>
      <c r="H5" s="114"/>
      <c r="I5" s="114"/>
      <c r="J5" s="114"/>
      <c r="K5" s="114"/>
      <c r="L5" s="114"/>
      <c r="M5" s="114"/>
    </row>
    <row r="6" spans="1:13" s="3" customFormat="1" x14ac:dyDescent="0.25"/>
    <row r="7" spans="1:13" s="3" customFormat="1" ht="63" customHeight="1" x14ac:dyDescent="0.25">
      <c r="A7" s="113" t="s">
        <v>104</v>
      </c>
      <c r="B7" s="113"/>
      <c r="C7" s="113"/>
      <c r="D7" s="113"/>
      <c r="E7" s="113"/>
      <c r="F7" s="113"/>
      <c r="G7" s="113"/>
      <c r="H7" s="113"/>
      <c r="I7" s="113"/>
      <c r="J7" s="113"/>
      <c r="K7" s="113"/>
      <c r="L7" s="113"/>
      <c r="M7" s="113"/>
    </row>
    <row r="8" spans="1:13" s="3" customFormat="1" ht="15.75" thickBot="1" x14ac:dyDescent="0.3"/>
    <row r="9" spans="1:13" s="3" customFormat="1" ht="35.1" customHeight="1" x14ac:dyDescent="0.25">
      <c r="A9" s="115" t="s">
        <v>109</v>
      </c>
      <c r="B9" s="116"/>
      <c r="C9" s="116"/>
      <c r="D9" s="116"/>
      <c r="E9" s="116"/>
      <c r="F9" s="116"/>
      <c r="G9" s="116"/>
      <c r="H9" s="117" t="s">
        <v>102</v>
      </c>
      <c r="I9" s="117"/>
      <c r="J9" s="117"/>
      <c r="K9" s="117"/>
      <c r="L9" s="117"/>
      <c r="M9" s="118"/>
    </row>
    <row r="10" spans="1:13" s="3" customFormat="1" ht="57.75" customHeight="1" thickBot="1" x14ac:dyDescent="0.3">
      <c r="A10" s="37"/>
      <c r="B10" s="119" t="s">
        <v>105</v>
      </c>
      <c r="C10" s="119"/>
      <c r="D10" s="119"/>
      <c r="E10" s="119"/>
      <c r="F10" s="119"/>
      <c r="G10" s="119"/>
      <c r="H10" s="120" t="s">
        <v>103</v>
      </c>
      <c r="I10" s="120"/>
      <c r="J10" s="120"/>
      <c r="K10" s="120"/>
      <c r="L10" s="120"/>
      <c r="M10" s="121"/>
    </row>
    <row r="11" spans="1:13" s="3" customFormat="1" ht="9.9499999999999993" customHeight="1" thickBot="1" x14ac:dyDescent="0.3">
      <c r="A11" s="53"/>
      <c r="B11" s="53"/>
      <c r="C11" s="53"/>
      <c r="D11" s="53"/>
      <c r="E11" s="53"/>
      <c r="F11" s="53"/>
      <c r="H11" s="38"/>
    </row>
    <row r="12" spans="1:13" s="3" customFormat="1" ht="35.1" customHeight="1" x14ac:dyDescent="0.25">
      <c r="A12" s="115" t="s">
        <v>108</v>
      </c>
      <c r="B12" s="116"/>
      <c r="C12" s="116"/>
      <c r="D12" s="116"/>
      <c r="E12" s="116"/>
      <c r="F12" s="116"/>
      <c r="G12" s="116"/>
      <c r="H12" s="117" t="s">
        <v>102</v>
      </c>
      <c r="I12" s="117"/>
      <c r="J12" s="117"/>
      <c r="K12" s="117"/>
      <c r="L12" s="117"/>
      <c r="M12" s="118"/>
    </row>
    <row r="13" spans="1:13" s="3" customFormat="1" ht="35.1" customHeight="1" x14ac:dyDescent="0.25">
      <c r="A13" s="39"/>
      <c r="B13" s="122" t="s">
        <v>106</v>
      </c>
      <c r="C13" s="122"/>
      <c r="D13" s="122"/>
      <c r="E13" s="122"/>
      <c r="F13" s="122"/>
      <c r="G13" s="122"/>
      <c r="H13" s="123" t="s">
        <v>103</v>
      </c>
      <c r="I13" s="123"/>
      <c r="J13" s="123"/>
      <c r="K13" s="123"/>
      <c r="L13" s="123"/>
      <c r="M13" s="124"/>
    </row>
    <row r="14" spans="1:13" s="3" customFormat="1" ht="35.1" customHeight="1" x14ac:dyDescent="0.25">
      <c r="A14" s="39"/>
      <c r="B14" s="122" t="s">
        <v>107</v>
      </c>
      <c r="C14" s="122"/>
      <c r="D14" s="122"/>
      <c r="E14" s="122"/>
      <c r="F14" s="122"/>
      <c r="G14" s="122"/>
      <c r="H14" s="123"/>
      <c r="I14" s="123"/>
      <c r="J14" s="123"/>
      <c r="K14" s="123"/>
      <c r="L14" s="123"/>
      <c r="M14" s="124"/>
    </row>
    <row r="15" spans="1:13" s="3" customFormat="1" ht="35.1" customHeight="1" thickBot="1" x14ac:dyDescent="0.3">
      <c r="A15" s="37"/>
      <c r="B15" s="125" t="s">
        <v>48</v>
      </c>
      <c r="C15" s="125"/>
      <c r="D15" s="125"/>
      <c r="E15" s="125"/>
      <c r="F15" s="125"/>
      <c r="G15" s="125"/>
      <c r="H15" s="120"/>
      <c r="I15" s="120"/>
      <c r="J15" s="120"/>
      <c r="K15" s="120"/>
      <c r="L15" s="120"/>
      <c r="M15" s="121"/>
    </row>
  </sheetData>
  <sheetProtection sheet="1" objects="1" scenarios="1"/>
  <mergeCells count="14">
    <mergeCell ref="B10:G10"/>
    <mergeCell ref="H10:M10"/>
    <mergeCell ref="A12:G12"/>
    <mergeCell ref="H12:M12"/>
    <mergeCell ref="B13:G13"/>
    <mergeCell ref="H13:M15"/>
    <mergeCell ref="B15:G15"/>
    <mergeCell ref="B14:G14"/>
    <mergeCell ref="A1:M1"/>
    <mergeCell ref="A3:M3"/>
    <mergeCell ref="A5:M5"/>
    <mergeCell ref="A7:M7"/>
    <mergeCell ref="A9:G9"/>
    <mergeCell ref="H9:M9"/>
  </mergeCells>
  <hyperlinks>
    <hyperlink ref="H10" r:id="rId1" xr:uid="{00000000-0004-0000-0100-000000000000}"/>
    <hyperlink ref="H13" r:id="rId2" xr:uid="{00000000-0004-0000-0100-000001000000}"/>
  </hyperlinks>
  <printOptions horizontalCentered="1"/>
  <pageMargins left="0.39370078740157483" right="0.39370078740157483" top="0.39370078740157483" bottom="0.39370078740157483" header="0.31496062992125984" footer="0"/>
  <pageSetup scale="66" orientation="portrait" verticalDpi="4" r:id="rId3"/>
  <headerFooter>
    <oddFooter>&amp;L&amp;F&amp;C&amp;D&amp;R&amp;P</oddFooter>
  </headerFooter>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9"/>
  <sheetViews>
    <sheetView zoomScale="110" zoomScaleNormal="110" workbookViewId="0">
      <selection activeCell="E18" sqref="E18"/>
    </sheetView>
  </sheetViews>
  <sheetFormatPr baseColWidth="10" defaultRowHeight="15" x14ac:dyDescent="0.25"/>
  <cols>
    <col min="1" max="1" width="11.42578125" style="5"/>
    <col min="2" max="2" width="23.28515625" style="5" customWidth="1"/>
    <col min="3" max="3" width="18.42578125" style="5" customWidth="1"/>
    <col min="4" max="4" width="16.5703125" style="6" customWidth="1"/>
    <col min="5" max="5" width="11.42578125" style="6"/>
    <col min="6" max="6" width="10.140625" style="6" customWidth="1"/>
    <col min="7" max="7" width="11.42578125" style="6"/>
    <col min="8" max="16384" width="11.42578125" style="5"/>
  </cols>
  <sheetData>
    <row r="1" spans="1:7" x14ac:dyDescent="0.25">
      <c r="B1" s="129" t="s">
        <v>45</v>
      </c>
      <c r="C1" s="129"/>
      <c r="D1" s="129"/>
    </row>
    <row r="3" spans="1:7" s="7" customFormat="1" x14ac:dyDescent="0.25">
      <c r="B3" s="8" t="s">
        <v>35</v>
      </c>
      <c r="C3" s="8" t="s">
        <v>45</v>
      </c>
      <c r="D3" s="8" t="s">
        <v>36</v>
      </c>
      <c r="E3" s="9"/>
      <c r="F3" s="9"/>
      <c r="G3" s="9"/>
    </row>
    <row r="4" spans="1:7" s="7" customFormat="1" x14ac:dyDescent="0.25">
      <c r="B4" s="2" t="s">
        <v>130</v>
      </c>
      <c r="C4" s="12">
        <v>0.11700000000000001</v>
      </c>
      <c r="D4" s="12" t="s">
        <v>110</v>
      </c>
      <c r="E4" s="13"/>
      <c r="F4" s="13"/>
      <c r="G4" s="9"/>
    </row>
    <row r="5" spans="1:7" ht="15.75" customHeight="1" x14ac:dyDescent="0.25"/>
    <row r="6" spans="1:7" ht="15.75" customHeight="1" x14ac:dyDescent="0.25"/>
    <row r="7" spans="1:7" ht="15.75" customHeight="1" x14ac:dyDescent="0.25"/>
    <row r="8" spans="1:7" x14ac:dyDescent="0.25">
      <c r="A8" s="10"/>
      <c r="B8" s="11" t="s">
        <v>34</v>
      </c>
      <c r="C8" s="126" t="s">
        <v>131</v>
      </c>
      <c r="D8" s="126"/>
      <c r="E8" s="126"/>
      <c r="F8" s="126"/>
    </row>
    <row r="9" spans="1:7" x14ac:dyDescent="0.25">
      <c r="A9" s="10"/>
      <c r="B9" s="11" t="s">
        <v>129</v>
      </c>
      <c r="C9" s="127" t="s">
        <v>132</v>
      </c>
      <c r="D9" s="126"/>
      <c r="E9" s="126"/>
      <c r="F9" s="126"/>
    </row>
    <row r="10" spans="1:7" x14ac:dyDescent="0.25">
      <c r="A10" s="10"/>
      <c r="B10" s="11" t="s">
        <v>127</v>
      </c>
      <c r="C10" s="128" t="s">
        <v>128</v>
      </c>
      <c r="D10" s="126"/>
      <c r="E10" s="126"/>
      <c r="F10" s="126"/>
    </row>
    <row r="29" spans="1:1" x14ac:dyDescent="0.25"/>
  </sheetData>
  <sheetProtection selectLockedCells="1"/>
  <mergeCells count="4">
    <mergeCell ref="C8:F8"/>
    <mergeCell ref="C9:F9"/>
    <mergeCell ref="C10:F10"/>
    <mergeCell ref="B1:D1"/>
  </mergeCells>
  <hyperlinks>
    <hyperlink ref="C10" r:id="rId1" xr:uid="{00000000-0004-0000-0200-000000000000}"/>
  </hyperlinks>
  <pageMargins left="0.7" right="0.7" top="0.75" bottom="0.75" header="0.3" footer="0.3"/>
  <pageSetup orientation="portrait" horizontalDpi="4294967294" verticalDpi="0"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L26"/>
  <sheetViews>
    <sheetView zoomScale="73" zoomScaleNormal="73" workbookViewId="0">
      <selection activeCell="N21" sqref="N21"/>
    </sheetView>
  </sheetViews>
  <sheetFormatPr baseColWidth="10" defaultRowHeight="15" x14ac:dyDescent="0.25"/>
  <cols>
    <col min="1" max="16384" width="11.42578125" style="75"/>
  </cols>
  <sheetData>
    <row r="3" spans="1:12" x14ac:dyDescent="0.25">
      <c r="A3" s="74"/>
    </row>
    <row r="9" spans="1:12" ht="23.25" x14ac:dyDescent="0.25">
      <c r="F9" s="102"/>
      <c r="G9" s="102"/>
    </row>
    <row r="11" spans="1:12" ht="30" customHeight="1" x14ac:dyDescent="0.25">
      <c r="F11" s="134" t="s">
        <v>135</v>
      </c>
      <c r="G11" s="134"/>
      <c r="H11" s="135" t="s">
        <v>136</v>
      </c>
      <c r="I11" s="135"/>
      <c r="J11" s="135"/>
      <c r="K11" s="135"/>
      <c r="L11" s="135"/>
    </row>
    <row r="12" spans="1:12" ht="23.25" x14ac:dyDescent="0.25">
      <c r="F12" s="76"/>
      <c r="G12" s="77"/>
      <c r="I12" s="133"/>
      <c r="J12" s="133"/>
      <c r="K12" s="133"/>
      <c r="L12" s="133"/>
    </row>
    <row r="13" spans="1:12" ht="30" customHeight="1" x14ac:dyDescent="0.25">
      <c r="F13" s="130" t="s">
        <v>133</v>
      </c>
      <c r="G13" s="130"/>
      <c r="H13" s="130"/>
      <c r="I13" s="131"/>
      <c r="J13" s="131"/>
      <c r="K13" s="131"/>
      <c r="L13" s="131"/>
    </row>
    <row r="14" spans="1:12" ht="30" customHeight="1" x14ac:dyDescent="0.25">
      <c r="F14" s="130" t="s">
        <v>134</v>
      </c>
      <c r="G14" s="130"/>
      <c r="H14" s="130"/>
      <c r="I14" s="131"/>
      <c r="J14" s="131"/>
      <c r="K14" s="131"/>
      <c r="L14" s="131"/>
    </row>
    <row r="15" spans="1:12" ht="30" customHeight="1" x14ac:dyDescent="0.25">
      <c r="F15" s="78"/>
      <c r="G15" s="78"/>
      <c r="H15" s="78"/>
      <c r="I15" s="132"/>
      <c r="J15" s="132"/>
      <c r="K15" s="132"/>
      <c r="L15" s="132"/>
    </row>
    <row r="16" spans="1:12" ht="30" customHeight="1" x14ac:dyDescent="0.25">
      <c r="F16" s="130" t="s">
        <v>27</v>
      </c>
      <c r="G16" s="130"/>
      <c r="H16" s="130"/>
      <c r="I16" s="131" t="s">
        <v>137</v>
      </c>
      <c r="J16" s="131"/>
      <c r="K16" s="131"/>
      <c r="L16" s="131"/>
    </row>
    <row r="17" spans="6:12" ht="30" customHeight="1" x14ac:dyDescent="0.25">
      <c r="F17" s="130" t="s">
        <v>28</v>
      </c>
      <c r="G17" s="130"/>
      <c r="H17" s="130"/>
      <c r="I17" s="131" t="s">
        <v>138</v>
      </c>
      <c r="J17" s="131"/>
      <c r="K17" s="131"/>
      <c r="L17" s="131"/>
    </row>
    <row r="18" spans="6:12" ht="18.75" x14ac:dyDescent="0.25">
      <c r="F18" s="79"/>
      <c r="G18" s="79"/>
      <c r="H18" s="79"/>
      <c r="I18" s="132"/>
      <c r="J18" s="132"/>
      <c r="K18" s="132"/>
      <c r="L18" s="132"/>
    </row>
    <row r="19" spans="6:12" ht="30" customHeight="1" x14ac:dyDescent="0.25">
      <c r="F19" s="130" t="s">
        <v>29</v>
      </c>
      <c r="G19" s="130"/>
      <c r="H19" s="130"/>
      <c r="I19" s="131" t="s">
        <v>139</v>
      </c>
      <c r="J19" s="131"/>
      <c r="K19" s="131"/>
      <c r="L19" s="131"/>
    </row>
    <row r="20" spans="6:12" ht="30" customHeight="1" x14ac:dyDescent="0.25">
      <c r="F20" s="130" t="s">
        <v>28</v>
      </c>
      <c r="G20" s="130"/>
      <c r="H20" s="130"/>
      <c r="I20" s="131" t="s">
        <v>140</v>
      </c>
      <c r="J20" s="131"/>
      <c r="K20" s="131"/>
      <c r="L20" s="131"/>
    </row>
    <row r="21" spans="6:12" ht="30" customHeight="1" x14ac:dyDescent="0.25">
      <c r="F21" s="130" t="s">
        <v>30</v>
      </c>
      <c r="G21" s="130"/>
      <c r="H21" s="130"/>
      <c r="I21" s="131" t="s">
        <v>141</v>
      </c>
      <c r="J21" s="131"/>
      <c r="K21" s="131"/>
      <c r="L21" s="131"/>
    </row>
    <row r="22" spans="6:12" ht="30" customHeight="1" x14ac:dyDescent="0.25">
      <c r="F22" s="130" t="s">
        <v>33</v>
      </c>
      <c r="G22" s="130"/>
      <c r="H22" s="130"/>
      <c r="I22" s="137" t="s">
        <v>142</v>
      </c>
      <c r="J22" s="131"/>
      <c r="K22" s="131"/>
      <c r="L22" s="131"/>
    </row>
    <row r="23" spans="6:12" ht="23.25" x14ac:dyDescent="0.25">
      <c r="G23" s="80"/>
      <c r="I23" s="132"/>
      <c r="J23" s="132"/>
      <c r="K23" s="132"/>
      <c r="L23" s="132"/>
    </row>
    <row r="24" spans="6:12" ht="30" customHeight="1" x14ac:dyDescent="0.25">
      <c r="F24" s="130" t="s">
        <v>46</v>
      </c>
      <c r="G24" s="130"/>
      <c r="H24" s="130"/>
      <c r="I24" s="130"/>
      <c r="J24" s="136" t="s">
        <v>143</v>
      </c>
      <c r="K24" s="136"/>
      <c r="L24" s="136"/>
    </row>
    <row r="26" spans="6:12" x14ac:dyDescent="0.25">
      <c r="F26" s="74"/>
    </row>
  </sheetData>
  <protectedRanges>
    <protectedRange sqref="I11:L22" name="Rango1"/>
  </protectedRanges>
  <mergeCells count="25">
    <mergeCell ref="F24:I24"/>
    <mergeCell ref="J24:L24"/>
    <mergeCell ref="F20:H20"/>
    <mergeCell ref="I20:L20"/>
    <mergeCell ref="F21:H21"/>
    <mergeCell ref="I21:L21"/>
    <mergeCell ref="F22:H22"/>
    <mergeCell ref="I22:L22"/>
    <mergeCell ref="I23:L23"/>
    <mergeCell ref="F9:G9"/>
    <mergeCell ref="I12:L12"/>
    <mergeCell ref="F13:H13"/>
    <mergeCell ref="I13:L13"/>
    <mergeCell ref="F16:H16"/>
    <mergeCell ref="I16:L16"/>
    <mergeCell ref="F14:H14"/>
    <mergeCell ref="F11:G11"/>
    <mergeCell ref="I14:L14"/>
    <mergeCell ref="I15:L15"/>
    <mergeCell ref="H11:L11"/>
    <mergeCell ref="F17:H17"/>
    <mergeCell ref="I17:L17"/>
    <mergeCell ref="I18:L18"/>
    <mergeCell ref="F19:H19"/>
    <mergeCell ref="I19:L19"/>
  </mergeCells>
  <hyperlinks>
    <hyperlink ref="I22" r:id="rId1" xr:uid="{00000000-0004-0000-0300-000000000000}"/>
  </hyperlinks>
  <printOptions horizontalCentered="1"/>
  <pageMargins left="0.70866141732283472" right="0.70866141732283472" top="0.74803149606299213" bottom="0.74803149606299213" header="0.31496062992125984" footer="0.31496062992125984"/>
  <pageSetup scale="91" orientation="landscape" horizontalDpi="4294967294" r:id="rId2"/>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12"/>
  <sheetViews>
    <sheetView tabSelected="1" topLeftCell="A10" zoomScale="80" zoomScaleNormal="80" workbookViewId="0">
      <selection activeCell="J25" sqref="J25"/>
    </sheetView>
  </sheetViews>
  <sheetFormatPr baseColWidth="10" defaultRowHeight="15" x14ac:dyDescent="0.25"/>
  <cols>
    <col min="1" max="1" width="12" style="81" customWidth="1"/>
    <col min="2" max="6" width="13.7109375" style="81" customWidth="1"/>
    <col min="7" max="9" width="15.7109375" style="81" customWidth="1"/>
    <col min="10" max="10" width="15.5703125" style="81" customWidth="1"/>
    <col min="11" max="16384" width="11.42578125" style="81"/>
  </cols>
  <sheetData>
    <row r="1" spans="1:21" ht="18.75" x14ac:dyDescent="0.25">
      <c r="A1" s="142" t="s">
        <v>97</v>
      </c>
      <c r="B1" s="142"/>
      <c r="C1" s="142"/>
      <c r="D1" s="142"/>
      <c r="E1" s="142"/>
      <c r="F1" s="142"/>
      <c r="G1" s="142"/>
      <c r="H1" s="142"/>
      <c r="I1" s="142"/>
    </row>
    <row r="2" spans="1:21" x14ac:dyDescent="0.25">
      <c r="A2" s="82"/>
      <c r="B2" s="82"/>
      <c r="C2" s="82"/>
      <c r="D2" s="82"/>
      <c r="E2" s="82"/>
      <c r="F2" s="82"/>
      <c r="G2" s="82"/>
      <c r="H2" s="82"/>
      <c r="I2" s="82"/>
    </row>
    <row r="3" spans="1:21" ht="20.100000000000001" customHeight="1" x14ac:dyDescent="0.25">
      <c r="A3" s="145" t="s">
        <v>14</v>
      </c>
      <c r="B3" s="145"/>
      <c r="C3" s="145"/>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5" t="s">
        <v>13</v>
      </c>
      <c r="B4" s="145"/>
      <c r="C4" s="145"/>
      <c r="D4" s="144"/>
      <c r="E4" s="144"/>
      <c r="F4" s="144"/>
      <c r="G4" s="144"/>
      <c r="H4" s="144"/>
      <c r="I4" s="144"/>
      <c r="J4" s="83"/>
      <c r="K4" s="83"/>
      <c r="L4" s="83"/>
      <c r="M4" s="83"/>
      <c r="N4" s="83"/>
      <c r="O4" s="83"/>
      <c r="P4" s="83"/>
      <c r="Q4" s="83"/>
      <c r="R4" s="83"/>
      <c r="S4" s="83"/>
      <c r="T4" s="83"/>
      <c r="U4" s="83"/>
    </row>
    <row r="5" spans="1:21" ht="20.100000000000001" customHeight="1" x14ac:dyDescent="0.25">
      <c r="A5" s="145" t="s">
        <v>31</v>
      </c>
      <c r="B5" s="145"/>
      <c r="C5" s="145"/>
      <c r="D5" s="139">
        <v>1</v>
      </c>
      <c r="E5" s="139"/>
      <c r="F5" s="139"/>
      <c r="G5" s="139"/>
      <c r="H5" s="139"/>
      <c r="I5" s="139"/>
      <c r="J5" s="83"/>
      <c r="K5" s="83"/>
      <c r="L5" s="83"/>
      <c r="M5" s="83"/>
      <c r="N5" s="84"/>
      <c r="O5" s="84"/>
      <c r="P5" s="84"/>
      <c r="Q5" s="84"/>
      <c r="R5" s="84"/>
      <c r="S5" s="84"/>
      <c r="T5" s="84"/>
      <c r="U5" s="84"/>
    </row>
    <row r="6" spans="1:21" ht="20.100000000000001" customHeight="1" x14ac:dyDescent="0.25">
      <c r="A6" s="85" t="s">
        <v>55</v>
      </c>
      <c r="B6" s="85"/>
      <c r="C6" s="85"/>
      <c r="D6" s="139" t="s">
        <v>144</v>
      </c>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8">
        <v>42431</v>
      </c>
      <c r="E7" s="139"/>
      <c r="F7" s="139"/>
      <c r="G7" s="139"/>
      <c r="H7" s="139"/>
      <c r="I7" s="139"/>
      <c r="J7" s="83"/>
      <c r="K7" s="83"/>
      <c r="L7" s="83"/>
      <c r="M7" s="83"/>
      <c r="N7" s="84"/>
      <c r="O7" s="84"/>
      <c r="P7" s="84"/>
      <c r="Q7" s="84"/>
      <c r="R7" s="84"/>
      <c r="S7" s="84"/>
      <c r="T7" s="84"/>
      <c r="U7" s="84"/>
    </row>
    <row r="8" spans="1:21" ht="20.100000000000001" customHeight="1" x14ac:dyDescent="0.25">
      <c r="A8" s="85" t="s">
        <v>37</v>
      </c>
      <c r="B8" s="85"/>
      <c r="C8" s="85"/>
      <c r="D8" s="139" t="s">
        <v>139</v>
      </c>
      <c r="E8" s="139"/>
      <c r="F8" s="139"/>
      <c r="G8" s="139"/>
      <c r="H8" s="139"/>
      <c r="I8" s="139"/>
      <c r="J8" s="83"/>
      <c r="K8" s="83"/>
      <c r="L8" s="83"/>
      <c r="M8" s="83"/>
      <c r="N8" s="84"/>
      <c r="O8" s="84"/>
      <c r="P8" s="84"/>
      <c r="Q8" s="84"/>
      <c r="R8" s="84"/>
      <c r="S8" s="84"/>
      <c r="T8" s="84"/>
      <c r="U8" s="84"/>
    </row>
    <row r="11" spans="1:21" ht="15" customHeight="1" x14ac:dyDescent="0.25">
      <c r="A11" s="140" t="s">
        <v>38</v>
      </c>
      <c r="B11" s="140"/>
      <c r="C11" s="140"/>
      <c r="D11" s="140"/>
      <c r="E11" s="140"/>
      <c r="F11" s="140"/>
      <c r="G11" s="140"/>
      <c r="H11" s="140"/>
      <c r="I11" s="140"/>
      <c r="J11" s="140"/>
    </row>
    <row r="12" spans="1:21" ht="15" customHeight="1" x14ac:dyDescent="0.25">
      <c r="A12" s="143" t="s">
        <v>0</v>
      </c>
      <c r="B12" s="143" t="s">
        <v>50</v>
      </c>
      <c r="C12" s="143" t="s">
        <v>24</v>
      </c>
      <c r="D12" s="143" t="s">
        <v>47</v>
      </c>
      <c r="E12" s="143" t="s">
        <v>96</v>
      </c>
      <c r="F12" s="143" t="s">
        <v>32</v>
      </c>
      <c r="G12" s="141" t="s">
        <v>17</v>
      </c>
      <c r="H12" s="141"/>
      <c r="I12" s="141"/>
      <c r="J12" s="141"/>
    </row>
    <row r="13" spans="1:21" s="86" customFormat="1" ht="75" customHeight="1" x14ac:dyDescent="0.25">
      <c r="A13" s="143"/>
      <c r="B13" s="143"/>
      <c r="C13" s="143"/>
      <c r="D13" s="143"/>
      <c r="E13" s="143"/>
      <c r="F13" s="143"/>
      <c r="G13" s="93" t="s">
        <v>51</v>
      </c>
      <c r="H13" s="93" t="s">
        <v>52</v>
      </c>
      <c r="I13" s="93" t="s">
        <v>111</v>
      </c>
      <c r="J13" s="93" t="s">
        <v>124</v>
      </c>
    </row>
    <row r="14" spans="1:21" ht="20.100000000000001" customHeight="1" x14ac:dyDescent="0.25">
      <c r="A14" s="24" t="s">
        <v>1</v>
      </c>
      <c r="B14" s="164">
        <v>96672</v>
      </c>
      <c r="C14" s="1">
        <v>706.72199999999998</v>
      </c>
      <c r="D14" s="44">
        <v>7809220</v>
      </c>
      <c r="E14" s="1">
        <v>192</v>
      </c>
      <c r="F14" s="1">
        <v>8500</v>
      </c>
      <c r="G14" s="40">
        <f>IF(B14=0,"",B14/E14)</f>
        <v>503.5</v>
      </c>
      <c r="H14" s="40">
        <f>IF(B14=0,"",B14/F14)</f>
        <v>11.373176470588236</v>
      </c>
      <c r="I14" s="40">
        <f>IF(B14=0,"",B14*'3-Factor de emisión'!$C$4)</f>
        <v>11310.624</v>
      </c>
      <c r="J14" s="95">
        <f>IF(I14="","",I14/1000)</f>
        <v>11.310624000000001</v>
      </c>
    </row>
    <row r="15" spans="1:21" ht="20.100000000000001" customHeight="1" x14ac:dyDescent="0.25">
      <c r="A15" s="24" t="s">
        <v>2</v>
      </c>
      <c r="B15" s="164">
        <v>52717</v>
      </c>
      <c r="C15" s="1">
        <v>705.56</v>
      </c>
      <c r="D15" s="44">
        <v>8070055</v>
      </c>
      <c r="E15" s="1">
        <v>192</v>
      </c>
      <c r="F15" s="1">
        <v>8500</v>
      </c>
      <c r="G15" s="40">
        <f t="shared" ref="G15:G24" si="0">IF(B15=0,"",B15/E15)</f>
        <v>274.56770833333331</v>
      </c>
      <c r="H15" s="40">
        <f t="shared" ref="H15:H24" si="1">IF(B15=0,"",B15/F15)</f>
        <v>6.202</v>
      </c>
      <c r="I15" s="40">
        <f>IF(B15=0,"",B15*'3-Factor de emisión'!$C$4)</f>
        <v>6167.8890000000001</v>
      </c>
      <c r="J15" s="95">
        <f t="shared" ref="J15:J25" si="2">IF(I15="","",I15/1000)</f>
        <v>6.1678889999999997</v>
      </c>
    </row>
    <row r="16" spans="1:21" ht="20.100000000000001" customHeight="1" x14ac:dyDescent="0.25">
      <c r="A16" s="24" t="s">
        <v>3</v>
      </c>
      <c r="B16" s="164">
        <v>53740</v>
      </c>
      <c r="C16" s="1">
        <v>671.80799999999999</v>
      </c>
      <c r="D16" s="44">
        <v>7836630</v>
      </c>
      <c r="E16" s="1">
        <v>192</v>
      </c>
      <c r="F16" s="1">
        <v>8500</v>
      </c>
      <c r="G16" s="40">
        <f t="shared" si="0"/>
        <v>279.89583333333331</v>
      </c>
      <c r="H16" s="40">
        <f t="shared" si="1"/>
        <v>6.3223529411764705</v>
      </c>
      <c r="I16" s="40">
        <f>IF(B16=0,"",B16*'3-Factor de emisión'!$C$4)</f>
        <v>6287.58</v>
      </c>
      <c r="J16" s="95">
        <f t="shared" si="2"/>
        <v>6.2875800000000002</v>
      </c>
    </row>
    <row r="17" spans="1:10" ht="20.100000000000001" customHeight="1" x14ac:dyDescent="0.25">
      <c r="A17" s="24" t="s">
        <v>4</v>
      </c>
      <c r="B17" s="164">
        <v>51434</v>
      </c>
      <c r="C17" s="1">
        <v>708.89</v>
      </c>
      <c r="D17" s="44">
        <v>7392850</v>
      </c>
      <c r="E17" s="1">
        <v>192</v>
      </c>
      <c r="F17" s="1">
        <v>8500</v>
      </c>
      <c r="G17" s="40">
        <f t="shared" si="0"/>
        <v>267.88541666666669</v>
      </c>
      <c r="H17" s="40">
        <f t="shared" si="1"/>
        <v>6.051058823529412</v>
      </c>
      <c r="I17" s="40">
        <f>IF(B17=0,"",B17*'3-Factor de emisión'!$C$4)</f>
        <v>6017.7780000000002</v>
      </c>
      <c r="J17" s="95">
        <f t="shared" si="2"/>
        <v>6.0177779999999998</v>
      </c>
    </row>
    <row r="18" spans="1:10" ht="20.100000000000001" customHeight="1" x14ac:dyDescent="0.25">
      <c r="A18" s="24" t="s">
        <v>5</v>
      </c>
      <c r="B18" s="164">
        <v>57843</v>
      </c>
      <c r="C18" s="1">
        <v>705.77800000000002</v>
      </c>
      <c r="D18" s="44">
        <v>7616990</v>
      </c>
      <c r="E18" s="1">
        <v>192</v>
      </c>
      <c r="F18" s="1">
        <v>8500</v>
      </c>
      <c r="G18" s="40">
        <f t="shared" si="0"/>
        <v>301.265625</v>
      </c>
      <c r="H18" s="40">
        <f t="shared" si="1"/>
        <v>6.8050588235294116</v>
      </c>
      <c r="I18" s="40">
        <f>IF(B18=0,"",B18*'3-Factor de emisión'!$C$4)</f>
        <v>6767.6310000000003</v>
      </c>
      <c r="J18" s="95">
        <f t="shared" si="2"/>
        <v>6.7676310000000006</v>
      </c>
    </row>
    <row r="19" spans="1:10" ht="20.100000000000001" customHeight="1" x14ac:dyDescent="0.25">
      <c r="A19" s="24" t="s">
        <v>6</v>
      </c>
      <c r="B19" s="164">
        <v>50688</v>
      </c>
      <c r="C19" s="1">
        <v>754.53599999999994</v>
      </c>
      <c r="D19" s="44">
        <v>7863580</v>
      </c>
      <c r="E19" s="1">
        <v>192</v>
      </c>
      <c r="F19" s="1">
        <v>8500</v>
      </c>
      <c r="G19" s="40">
        <f t="shared" si="0"/>
        <v>264</v>
      </c>
      <c r="H19" s="40">
        <f t="shared" si="1"/>
        <v>5.9632941176470586</v>
      </c>
      <c r="I19" s="40">
        <f>IF(B19=0,"",B19*'3-Factor de emisión'!$C$4)</f>
        <v>5930.4960000000001</v>
      </c>
      <c r="J19" s="95">
        <f t="shared" si="2"/>
        <v>5.9304959999999998</v>
      </c>
    </row>
    <row r="20" spans="1:10" ht="20.100000000000001" customHeight="1" x14ac:dyDescent="0.25">
      <c r="A20" s="24" t="s">
        <v>7</v>
      </c>
      <c r="B20" s="164">
        <v>54610</v>
      </c>
      <c r="C20" s="1">
        <v>769.77</v>
      </c>
      <c r="D20" s="44">
        <v>6985675</v>
      </c>
      <c r="E20" s="1">
        <v>192</v>
      </c>
      <c r="F20" s="1">
        <v>8500</v>
      </c>
      <c r="G20" s="40">
        <f>IF(B25=0,"",B25/E20)</f>
        <v>287.36458333333331</v>
      </c>
      <c r="H20" s="40">
        <f>IF(B25=0,"",B25/F20)</f>
        <v>6.4910588235294115</v>
      </c>
      <c r="I20" s="40">
        <f>IF(B25=0,"",B25*'3-Factor de emisión'!$C$4)</f>
        <v>6455.3580000000002</v>
      </c>
      <c r="J20" s="95">
        <f t="shared" si="2"/>
        <v>6.4553580000000004</v>
      </c>
    </row>
    <row r="21" spans="1:10" ht="20.100000000000001" customHeight="1" x14ac:dyDescent="0.25">
      <c r="A21" s="24" t="s">
        <v>8</v>
      </c>
      <c r="B21" s="164">
        <v>55868</v>
      </c>
      <c r="C21" s="1">
        <v>763.53599999999994</v>
      </c>
      <c r="D21" s="44">
        <v>7625430</v>
      </c>
      <c r="E21" s="1">
        <v>192</v>
      </c>
      <c r="F21" s="1">
        <v>8500</v>
      </c>
      <c r="G21" s="40">
        <f t="shared" si="0"/>
        <v>290.97916666666669</v>
      </c>
      <c r="H21" s="40">
        <f t="shared" si="1"/>
        <v>6.572705882352941</v>
      </c>
      <c r="I21" s="40">
        <f>IF(B21=0,"",B21*'3-Factor de emisión'!$C$4)</f>
        <v>6536.5560000000005</v>
      </c>
      <c r="J21" s="95">
        <f t="shared" si="2"/>
        <v>6.5365560000000009</v>
      </c>
    </row>
    <row r="22" spans="1:10" ht="20.100000000000001" customHeight="1" x14ac:dyDescent="0.25">
      <c r="A22" s="100" t="s">
        <v>9</v>
      </c>
      <c r="B22" s="164">
        <v>61568</v>
      </c>
      <c r="C22" s="1">
        <v>752.88</v>
      </c>
      <c r="D22" s="44">
        <v>7702130</v>
      </c>
      <c r="E22" s="1">
        <v>192</v>
      </c>
      <c r="F22" s="1">
        <v>8500</v>
      </c>
      <c r="G22" s="40">
        <f t="shared" si="0"/>
        <v>320.66666666666669</v>
      </c>
      <c r="H22" s="40">
        <f t="shared" si="1"/>
        <v>7.2432941176470589</v>
      </c>
      <c r="I22" s="40">
        <f>IF(B22=0,"",B22*'3-Factor de emisión'!$C$4)</f>
        <v>7203.4560000000001</v>
      </c>
      <c r="J22" s="95">
        <f t="shared" si="2"/>
        <v>7.2034560000000001</v>
      </c>
    </row>
    <row r="23" spans="1:10" ht="20.100000000000001" customHeight="1" x14ac:dyDescent="0.25">
      <c r="A23" s="24" t="s">
        <v>10</v>
      </c>
      <c r="B23" s="164">
        <v>65270</v>
      </c>
      <c r="C23" s="1">
        <v>748.17600000000004</v>
      </c>
      <c r="D23" s="44">
        <v>8014535</v>
      </c>
      <c r="E23" s="1">
        <v>192</v>
      </c>
      <c r="F23" s="1">
        <v>8500</v>
      </c>
      <c r="G23" s="40">
        <f t="shared" si="0"/>
        <v>339.94791666666669</v>
      </c>
      <c r="H23" s="40">
        <f t="shared" si="1"/>
        <v>7.6788235294117646</v>
      </c>
      <c r="I23" s="40">
        <f>IF(B23=0,"",B23*'3-Factor de emisión'!$C$4)</f>
        <v>7636.59</v>
      </c>
      <c r="J23" s="95">
        <f t="shared" si="2"/>
        <v>7.63659</v>
      </c>
    </row>
    <row r="24" spans="1:10" ht="20.100000000000001" customHeight="1" x14ac:dyDescent="0.25">
      <c r="A24" s="24" t="s">
        <v>11</v>
      </c>
      <c r="B24" s="164">
        <v>63001</v>
      </c>
      <c r="C24" s="1">
        <v>758.83199999999999</v>
      </c>
      <c r="D24" s="44">
        <v>8019500</v>
      </c>
      <c r="E24" s="1">
        <v>192</v>
      </c>
      <c r="F24" s="1">
        <v>8500</v>
      </c>
      <c r="G24" s="40">
        <f t="shared" si="0"/>
        <v>328.13020833333331</v>
      </c>
      <c r="H24" s="40">
        <f t="shared" si="1"/>
        <v>7.4118823529411761</v>
      </c>
      <c r="I24" s="40">
        <f>IF(B24=0,"",B24*'3-Factor de emisión'!$C$4)</f>
        <v>7371.1170000000002</v>
      </c>
      <c r="J24" s="95">
        <f t="shared" si="2"/>
        <v>7.3711169999999999</v>
      </c>
    </row>
    <row r="25" spans="1:10" ht="20.100000000000001" customHeight="1" x14ac:dyDescent="0.25">
      <c r="A25" s="24" t="s">
        <v>12</v>
      </c>
      <c r="B25" s="164">
        <v>55174</v>
      </c>
      <c r="C25" s="1">
        <v>718.27200000000005</v>
      </c>
      <c r="D25" s="44">
        <v>7403480</v>
      </c>
      <c r="E25" s="1">
        <v>192</v>
      </c>
      <c r="F25" s="1">
        <v>8500</v>
      </c>
      <c r="G25" s="40">
        <v>287.36</v>
      </c>
      <c r="H25" s="40">
        <v>6.49</v>
      </c>
      <c r="I25" s="40">
        <v>6491.06</v>
      </c>
      <c r="J25" s="95">
        <f t="shared" si="2"/>
        <v>6.4910600000000001</v>
      </c>
    </row>
    <row r="26" spans="1:10" s="86" customFormat="1" x14ac:dyDescent="0.25">
      <c r="A26" s="57" t="s">
        <v>22</v>
      </c>
      <c r="B26" s="41">
        <f>IF(SUM(B14:B25)=0,"",SUM(B14:B25))</f>
        <v>718585</v>
      </c>
      <c r="C26" s="32">
        <f>IF(MAX(C14:C25)=0,"",MAX(C14:C25))</f>
        <v>769.77</v>
      </c>
      <c r="D26" s="45">
        <f t="shared" ref="D26" si="3">IF(SUM(D14:D25)=0,"",SUM(D14:D25))</f>
        <v>92340075</v>
      </c>
      <c r="E26" s="33"/>
      <c r="F26" s="33" t="s">
        <v>98</v>
      </c>
      <c r="G26" s="50" t="s">
        <v>98</v>
      </c>
      <c r="H26" s="50" t="s">
        <v>98</v>
      </c>
      <c r="I26" s="51">
        <f t="shared" ref="I26:J26" si="4">IF(SUM(I14:I25)=0,"",SUM(I14:I25))</f>
        <v>84176.134999999995</v>
      </c>
      <c r="J26" s="51">
        <f t="shared" si="4"/>
        <v>84.176135000000002</v>
      </c>
    </row>
    <row r="27" spans="1:10" s="86" customFormat="1" x14ac:dyDescent="0.25">
      <c r="A27" s="57" t="s">
        <v>26</v>
      </c>
      <c r="B27" s="41">
        <f>IF(SUM(B14:B25)=0,"",AVERAGE(B14:B25))</f>
        <v>59882.083333333336</v>
      </c>
      <c r="C27" s="32">
        <f>IF(SUM(C14:C25)=0,"",AVERAGE(C14:C25))</f>
        <v>730.39666666666687</v>
      </c>
      <c r="D27" s="45">
        <f t="shared" ref="D27:J27" si="5">IF(SUM(D14:D25)=0,"",AVERAGE(D14:D25))</f>
        <v>7695006.25</v>
      </c>
      <c r="E27" s="48">
        <f t="shared" si="5"/>
        <v>192</v>
      </c>
      <c r="F27" s="32">
        <f t="shared" si="5"/>
        <v>8500</v>
      </c>
      <c r="G27" s="51">
        <f t="shared" si="5"/>
        <v>312.13026041666666</v>
      </c>
      <c r="H27" s="51">
        <f t="shared" si="5"/>
        <v>7.0503921568627455</v>
      </c>
      <c r="I27" s="51">
        <f t="shared" si="5"/>
        <v>7014.6779166666665</v>
      </c>
      <c r="J27" s="99">
        <f t="shared" si="5"/>
        <v>7.0146779166666668</v>
      </c>
    </row>
    <row r="30" spans="1:10" ht="18.75" x14ac:dyDescent="0.25">
      <c r="A30" s="142" t="s">
        <v>39</v>
      </c>
      <c r="B30" s="142"/>
      <c r="C30" s="142"/>
      <c r="D30" s="142"/>
      <c r="E30" s="142"/>
      <c r="F30" s="142"/>
      <c r="G30" s="142"/>
      <c r="H30" s="142"/>
      <c r="I30" s="142"/>
    </row>
    <row r="31" spans="1:10" ht="15" customHeight="1" x14ac:dyDescent="0.25"/>
    <row r="32" spans="1:1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sheetData>
  <mergeCells count="19">
    <mergeCell ref="A30:I30"/>
    <mergeCell ref="D8:I8"/>
    <mergeCell ref="A3:C3"/>
    <mergeCell ref="A4:C4"/>
    <mergeCell ref="A5:C5"/>
    <mergeCell ref="F12:F13"/>
    <mergeCell ref="A12:A13"/>
    <mergeCell ref="B12:B13"/>
    <mergeCell ref="C12:C13"/>
    <mergeCell ref="D3:I3"/>
    <mergeCell ref="D5:I5"/>
    <mergeCell ref="D6:I6"/>
    <mergeCell ref="D7:I7"/>
    <mergeCell ref="A11:J11"/>
    <mergeCell ref="G12:J12"/>
    <mergeCell ref="A1:I1"/>
    <mergeCell ref="D12:D13"/>
    <mergeCell ref="E12:E13"/>
    <mergeCell ref="D4:I4"/>
  </mergeCells>
  <printOptions horizontalCentered="1"/>
  <pageMargins left="0.23622047244094491" right="0.23622047244094491" top="0.74803149606299213" bottom="0.74803149606299213" header="0.31496062992125984" footer="0.31496062992125984"/>
  <pageSetup scale="70" fitToWidth="0" orientation="portrait" verticalDpi="4" r:id="rId1"/>
  <headerFooter>
    <oddFooter>&amp;L&amp;A&amp;C&amp;D&amp;R&amp;P</oddFooter>
  </headerFooter>
  <rowBreaks count="1" manualBreakCount="1">
    <brk id="5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0"/>
  <sheetViews>
    <sheetView zoomScale="80" zoomScaleNormal="80" workbookViewId="0">
      <selection activeCell="I13" sqref="I13"/>
    </sheetView>
  </sheetViews>
  <sheetFormatPr baseColWidth="10" defaultRowHeight="15" x14ac:dyDescent="0.25"/>
  <cols>
    <col min="1" max="1" width="12" style="81" customWidth="1"/>
    <col min="2" max="6" width="13.7109375" style="81" customWidth="1"/>
    <col min="7" max="9" width="15.7109375" style="81" customWidth="1"/>
    <col min="10" max="10" width="15" style="81" customWidth="1"/>
    <col min="11" max="16384" width="11.42578125" style="81"/>
  </cols>
  <sheetData>
    <row r="1" spans="1:21" ht="18.75" x14ac:dyDescent="0.25">
      <c r="A1" s="142" t="s">
        <v>97</v>
      </c>
      <c r="B1" s="142"/>
      <c r="C1" s="142"/>
      <c r="D1" s="142"/>
      <c r="E1" s="142"/>
      <c r="F1" s="142"/>
      <c r="G1" s="142"/>
      <c r="H1" s="142"/>
      <c r="I1" s="142"/>
    </row>
    <row r="2" spans="1:21" x14ac:dyDescent="0.25">
      <c r="A2" s="82"/>
      <c r="B2" s="82"/>
      <c r="C2" s="82"/>
      <c r="D2" s="82"/>
      <c r="E2" s="82"/>
      <c r="F2" s="82"/>
      <c r="G2" s="82"/>
      <c r="H2" s="82"/>
      <c r="I2" s="82"/>
    </row>
    <row r="3" spans="1:21" ht="20.100000000000001" customHeight="1" x14ac:dyDescent="0.25">
      <c r="A3" s="145" t="s">
        <v>14</v>
      </c>
      <c r="B3" s="145"/>
      <c r="C3" s="145"/>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5" t="s">
        <v>13</v>
      </c>
      <c r="B4" s="145"/>
      <c r="C4" s="145"/>
      <c r="D4" s="146"/>
      <c r="E4" s="146"/>
      <c r="F4" s="146"/>
      <c r="G4" s="146"/>
      <c r="H4" s="146"/>
      <c r="I4" s="146"/>
      <c r="J4" s="83"/>
      <c r="K4" s="83"/>
      <c r="L4" s="83"/>
      <c r="M4" s="83"/>
      <c r="N4" s="83"/>
      <c r="O4" s="83"/>
      <c r="P4" s="83"/>
      <c r="Q4" s="83"/>
      <c r="R4" s="83"/>
      <c r="S4" s="83"/>
      <c r="T4" s="83"/>
      <c r="U4" s="83"/>
    </row>
    <row r="5" spans="1:21" ht="20.100000000000001" customHeight="1" x14ac:dyDescent="0.25">
      <c r="A5" s="145" t="s">
        <v>31</v>
      </c>
      <c r="B5" s="145"/>
      <c r="C5" s="145"/>
      <c r="D5" s="139"/>
      <c r="E5" s="139"/>
      <c r="F5" s="139"/>
      <c r="G5" s="139"/>
      <c r="H5" s="139"/>
      <c r="I5" s="139"/>
      <c r="J5" s="83"/>
      <c r="K5" s="83"/>
      <c r="L5" s="83"/>
      <c r="M5" s="83"/>
      <c r="N5" s="84"/>
      <c r="O5" s="84"/>
      <c r="P5" s="84"/>
      <c r="Q5" s="84"/>
      <c r="R5" s="84"/>
      <c r="S5" s="84"/>
      <c r="T5" s="84"/>
      <c r="U5" s="84"/>
    </row>
    <row r="6" spans="1:21" ht="20.100000000000001" customHeight="1" x14ac:dyDescent="0.25">
      <c r="A6" s="85" t="s">
        <v>55</v>
      </c>
      <c r="B6" s="85"/>
      <c r="C6" s="85"/>
      <c r="D6" s="139"/>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9"/>
      <c r="E7" s="139"/>
      <c r="F7" s="139"/>
      <c r="G7" s="139"/>
      <c r="H7" s="139"/>
      <c r="I7" s="139"/>
      <c r="J7" s="83"/>
      <c r="K7" s="83"/>
      <c r="L7" s="83"/>
      <c r="M7" s="83"/>
      <c r="N7" s="84"/>
      <c r="O7" s="84"/>
      <c r="P7" s="84"/>
      <c r="Q7" s="84"/>
      <c r="R7" s="84"/>
      <c r="S7" s="84"/>
      <c r="T7" s="84"/>
      <c r="U7" s="84"/>
    </row>
    <row r="8" spans="1:21" ht="20.100000000000001" customHeight="1" x14ac:dyDescent="0.25">
      <c r="A8" s="85" t="s">
        <v>37</v>
      </c>
      <c r="B8" s="85"/>
      <c r="C8" s="85"/>
      <c r="D8" s="139"/>
      <c r="E8" s="139"/>
      <c r="F8" s="139"/>
      <c r="G8" s="139"/>
      <c r="H8" s="139"/>
      <c r="I8" s="139"/>
      <c r="J8" s="83"/>
      <c r="K8" s="83"/>
      <c r="L8" s="83"/>
      <c r="M8" s="83"/>
      <c r="N8" s="84"/>
      <c r="O8" s="84"/>
      <c r="P8" s="84"/>
      <c r="Q8" s="84"/>
      <c r="R8" s="84"/>
      <c r="S8" s="84"/>
      <c r="T8" s="84"/>
      <c r="U8" s="84"/>
    </row>
    <row r="11" spans="1:21" ht="15" customHeight="1" x14ac:dyDescent="0.25">
      <c r="A11" s="140" t="s">
        <v>38</v>
      </c>
      <c r="B11" s="140"/>
      <c r="C11" s="140"/>
      <c r="D11" s="140"/>
      <c r="E11" s="140"/>
      <c r="F11" s="140"/>
      <c r="G11" s="140"/>
      <c r="H11" s="140"/>
      <c r="I11" s="140"/>
      <c r="J11" s="140"/>
    </row>
    <row r="12" spans="1:21" ht="15" customHeight="1" x14ac:dyDescent="0.25">
      <c r="A12" s="143" t="s">
        <v>0</v>
      </c>
      <c r="B12" s="143" t="s">
        <v>50</v>
      </c>
      <c r="C12" s="143" t="s">
        <v>24</v>
      </c>
      <c r="D12" s="143" t="s">
        <v>47</v>
      </c>
      <c r="E12" s="143" t="s">
        <v>96</v>
      </c>
      <c r="F12" s="143" t="s">
        <v>32</v>
      </c>
      <c r="G12" s="141" t="s">
        <v>17</v>
      </c>
      <c r="H12" s="141"/>
      <c r="I12" s="141"/>
      <c r="J12" s="141"/>
    </row>
    <row r="13" spans="1:21" s="86" customFormat="1" ht="75" customHeight="1" x14ac:dyDescent="0.25">
      <c r="A13" s="143"/>
      <c r="B13" s="143"/>
      <c r="C13" s="143"/>
      <c r="D13" s="143"/>
      <c r="E13" s="143"/>
      <c r="F13" s="143"/>
      <c r="G13" s="93" t="s">
        <v>51</v>
      </c>
      <c r="H13" s="93" t="s">
        <v>52</v>
      </c>
      <c r="I13" s="93" t="s">
        <v>111</v>
      </c>
      <c r="J13" s="93" t="s">
        <v>124</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98</v>
      </c>
      <c r="F26" s="33" t="s">
        <v>98</v>
      </c>
      <c r="G26" s="50" t="s">
        <v>98</v>
      </c>
      <c r="H26" s="50" t="s">
        <v>98</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42" t="s">
        <v>39</v>
      </c>
      <c r="B30" s="142"/>
      <c r="C30" s="142"/>
      <c r="D30" s="142"/>
      <c r="E30" s="142"/>
      <c r="F30" s="142"/>
      <c r="G30" s="142"/>
      <c r="H30" s="142"/>
      <c r="I30" s="142"/>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70" fitToHeight="2" orientation="portrait" horizontalDpi="4294967294" r:id="rId1"/>
  <rowBreaks count="2" manualBreakCount="2">
    <brk id="51" max="16383" man="1"/>
    <brk id="11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6.28515625" style="81" customWidth="1"/>
    <col min="11" max="16384" width="11.42578125" style="81"/>
  </cols>
  <sheetData>
    <row r="1" spans="1:21" ht="18.75" x14ac:dyDescent="0.25">
      <c r="A1" s="142" t="s">
        <v>97</v>
      </c>
      <c r="B1" s="142"/>
      <c r="C1" s="142"/>
      <c r="D1" s="142"/>
      <c r="E1" s="142"/>
      <c r="F1" s="142"/>
      <c r="G1" s="142"/>
      <c r="H1" s="142"/>
      <c r="I1" s="142"/>
    </row>
    <row r="2" spans="1:21" x14ac:dyDescent="0.25">
      <c r="A2" s="82"/>
      <c r="B2" s="82"/>
      <c r="C2" s="82"/>
      <c r="D2" s="82"/>
      <c r="E2" s="82"/>
      <c r="F2" s="82"/>
      <c r="G2" s="82"/>
      <c r="H2" s="82"/>
      <c r="I2" s="82"/>
    </row>
    <row r="3" spans="1:21" ht="20.100000000000001" customHeight="1" x14ac:dyDescent="0.25">
      <c r="A3" s="145" t="s">
        <v>14</v>
      </c>
      <c r="B3" s="145"/>
      <c r="C3" s="145"/>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5" t="s">
        <v>13</v>
      </c>
      <c r="B4" s="145"/>
      <c r="C4" s="145"/>
      <c r="D4" s="144"/>
      <c r="E4" s="144"/>
      <c r="F4" s="144"/>
      <c r="G4" s="144"/>
      <c r="H4" s="144"/>
      <c r="I4" s="144"/>
      <c r="J4" s="83"/>
      <c r="K4" s="83"/>
      <c r="L4" s="83"/>
      <c r="M4" s="83"/>
      <c r="N4" s="83"/>
      <c r="O4" s="83"/>
      <c r="P4" s="83"/>
      <c r="Q4" s="83"/>
      <c r="R4" s="83"/>
      <c r="S4" s="83"/>
      <c r="T4" s="83"/>
      <c r="U4" s="83"/>
    </row>
    <row r="5" spans="1:21" ht="20.100000000000001" customHeight="1" x14ac:dyDescent="0.25">
      <c r="A5" s="145" t="s">
        <v>31</v>
      </c>
      <c r="B5" s="145"/>
      <c r="C5" s="145"/>
      <c r="D5" s="139"/>
      <c r="E5" s="139"/>
      <c r="F5" s="139"/>
      <c r="G5" s="139"/>
      <c r="H5" s="139"/>
      <c r="I5" s="139"/>
      <c r="J5" s="83"/>
      <c r="K5" s="83"/>
      <c r="L5" s="83"/>
      <c r="M5" s="83"/>
      <c r="N5" s="84"/>
      <c r="O5" s="84"/>
      <c r="P5" s="84"/>
      <c r="Q5" s="84"/>
      <c r="R5" s="84"/>
      <c r="S5" s="84"/>
      <c r="T5" s="84"/>
      <c r="U5" s="84"/>
    </row>
    <row r="6" spans="1:21" ht="20.100000000000001" customHeight="1" x14ac:dyDescent="0.25">
      <c r="A6" s="85" t="s">
        <v>55</v>
      </c>
      <c r="B6" s="85"/>
      <c r="C6" s="85"/>
      <c r="D6" s="139"/>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9"/>
      <c r="E7" s="139"/>
      <c r="F7" s="139"/>
      <c r="G7" s="139"/>
      <c r="H7" s="139"/>
      <c r="I7" s="139"/>
      <c r="J7" s="83"/>
      <c r="K7" s="83"/>
      <c r="L7" s="83"/>
      <c r="M7" s="83"/>
      <c r="N7" s="84"/>
      <c r="O7" s="84"/>
      <c r="P7" s="84"/>
      <c r="Q7" s="84"/>
      <c r="R7" s="84"/>
      <c r="S7" s="84"/>
      <c r="T7" s="84"/>
      <c r="U7" s="84"/>
    </row>
    <row r="8" spans="1:21" ht="20.100000000000001" customHeight="1" x14ac:dyDescent="0.25">
      <c r="A8" s="85" t="s">
        <v>37</v>
      </c>
      <c r="B8" s="85"/>
      <c r="C8" s="85"/>
      <c r="D8" s="139"/>
      <c r="E8" s="139"/>
      <c r="F8" s="139"/>
      <c r="G8" s="139"/>
      <c r="H8" s="139"/>
      <c r="I8" s="139"/>
      <c r="J8" s="83"/>
      <c r="K8" s="83"/>
      <c r="L8" s="83"/>
      <c r="M8" s="83"/>
      <c r="N8" s="84"/>
      <c r="O8" s="84"/>
      <c r="P8" s="84"/>
      <c r="Q8" s="84"/>
      <c r="R8" s="84"/>
      <c r="S8" s="84"/>
      <c r="T8" s="84"/>
      <c r="U8" s="84"/>
    </row>
    <row r="11" spans="1:21" ht="15" customHeight="1" x14ac:dyDescent="0.25">
      <c r="A11" s="140" t="s">
        <v>38</v>
      </c>
      <c r="B11" s="140"/>
      <c r="C11" s="140"/>
      <c r="D11" s="140"/>
      <c r="E11" s="140"/>
      <c r="F11" s="140"/>
      <c r="G11" s="140"/>
      <c r="H11" s="140"/>
      <c r="I11" s="140"/>
      <c r="J11" s="140"/>
    </row>
    <row r="12" spans="1:21" ht="15" customHeight="1" x14ac:dyDescent="0.25">
      <c r="A12" s="143" t="s">
        <v>0</v>
      </c>
      <c r="B12" s="143" t="s">
        <v>50</v>
      </c>
      <c r="C12" s="143" t="s">
        <v>24</v>
      </c>
      <c r="D12" s="143" t="s">
        <v>47</v>
      </c>
      <c r="E12" s="143" t="s">
        <v>96</v>
      </c>
      <c r="F12" s="143" t="s">
        <v>32</v>
      </c>
      <c r="G12" s="141" t="s">
        <v>17</v>
      </c>
      <c r="H12" s="141"/>
      <c r="I12" s="141"/>
      <c r="J12" s="141"/>
    </row>
    <row r="13" spans="1:21" s="86" customFormat="1" ht="75" customHeight="1" x14ac:dyDescent="0.25">
      <c r="A13" s="143"/>
      <c r="B13" s="143"/>
      <c r="C13" s="143"/>
      <c r="D13" s="143"/>
      <c r="E13" s="143"/>
      <c r="F13" s="143"/>
      <c r="G13" s="93" t="s">
        <v>51</v>
      </c>
      <c r="H13" s="93" t="s">
        <v>52</v>
      </c>
      <c r="I13" s="93" t="s">
        <v>111</v>
      </c>
      <c r="J13" s="93" t="s">
        <v>124</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98</v>
      </c>
      <c r="F26" s="33" t="s">
        <v>98</v>
      </c>
      <c r="G26" s="50" t="s">
        <v>98</v>
      </c>
      <c r="H26" s="50" t="s">
        <v>98</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42" t="s">
        <v>39</v>
      </c>
      <c r="B30" s="142"/>
      <c r="C30" s="142"/>
      <c r="D30" s="142"/>
      <c r="E30" s="142"/>
      <c r="F30" s="142"/>
      <c r="G30" s="142"/>
      <c r="H30" s="142"/>
      <c r="I30" s="142"/>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6.85546875" style="81" customWidth="1"/>
    <col min="11" max="16384" width="11.42578125" style="81"/>
  </cols>
  <sheetData>
    <row r="1" spans="1:21" ht="18.75" x14ac:dyDescent="0.25">
      <c r="A1" s="142" t="s">
        <v>97</v>
      </c>
      <c r="B1" s="142"/>
      <c r="C1" s="142"/>
      <c r="D1" s="142"/>
      <c r="E1" s="142"/>
      <c r="F1" s="142"/>
      <c r="G1" s="142"/>
      <c r="H1" s="142"/>
      <c r="I1" s="142"/>
    </row>
    <row r="2" spans="1:21" x14ac:dyDescent="0.25">
      <c r="A2" s="82"/>
      <c r="B2" s="82"/>
      <c r="C2" s="82"/>
      <c r="D2" s="82"/>
      <c r="E2" s="82"/>
      <c r="F2" s="82"/>
      <c r="G2" s="82"/>
      <c r="H2" s="82"/>
      <c r="I2" s="82"/>
    </row>
    <row r="3" spans="1:21" ht="20.100000000000001" customHeight="1" x14ac:dyDescent="0.25">
      <c r="A3" s="145" t="s">
        <v>14</v>
      </c>
      <c r="B3" s="145"/>
      <c r="C3" s="145"/>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5" t="s">
        <v>13</v>
      </c>
      <c r="B4" s="145"/>
      <c r="C4" s="145"/>
      <c r="D4" s="144"/>
      <c r="E4" s="144"/>
      <c r="F4" s="144"/>
      <c r="G4" s="144"/>
      <c r="H4" s="144"/>
      <c r="I4" s="144"/>
      <c r="J4" s="83"/>
      <c r="K4" s="83"/>
      <c r="L4" s="83"/>
      <c r="M4" s="83"/>
      <c r="N4" s="83"/>
      <c r="O4" s="83"/>
      <c r="P4" s="83"/>
      <c r="Q4" s="83"/>
      <c r="R4" s="83"/>
      <c r="S4" s="83"/>
      <c r="T4" s="83"/>
      <c r="U4" s="83"/>
    </row>
    <row r="5" spans="1:21" ht="20.100000000000001" customHeight="1" x14ac:dyDescent="0.25">
      <c r="A5" s="145" t="s">
        <v>31</v>
      </c>
      <c r="B5" s="145"/>
      <c r="C5" s="145"/>
      <c r="D5" s="139"/>
      <c r="E5" s="139"/>
      <c r="F5" s="139"/>
      <c r="G5" s="139"/>
      <c r="H5" s="139"/>
      <c r="I5" s="139"/>
      <c r="J5" s="83"/>
      <c r="K5" s="83"/>
      <c r="L5" s="83"/>
      <c r="M5" s="83"/>
      <c r="N5" s="84"/>
      <c r="O5" s="84"/>
      <c r="P5" s="84"/>
      <c r="Q5" s="84"/>
      <c r="R5" s="84"/>
      <c r="S5" s="84"/>
      <c r="T5" s="84"/>
      <c r="U5" s="84"/>
    </row>
    <row r="6" spans="1:21" ht="20.100000000000001" customHeight="1" x14ac:dyDescent="0.25">
      <c r="A6" s="85" t="s">
        <v>55</v>
      </c>
      <c r="B6" s="85"/>
      <c r="C6" s="85"/>
      <c r="D6" s="139"/>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9"/>
      <c r="E7" s="139"/>
      <c r="F7" s="139"/>
      <c r="G7" s="139"/>
      <c r="H7" s="139"/>
      <c r="I7" s="139"/>
      <c r="J7" s="83"/>
      <c r="K7" s="83"/>
      <c r="L7" s="83"/>
      <c r="M7" s="83"/>
      <c r="N7" s="84"/>
      <c r="O7" s="84"/>
      <c r="P7" s="84"/>
      <c r="Q7" s="84"/>
      <c r="R7" s="84"/>
      <c r="S7" s="84"/>
      <c r="T7" s="84"/>
      <c r="U7" s="84"/>
    </row>
    <row r="8" spans="1:21" ht="20.100000000000001" customHeight="1" x14ac:dyDescent="0.25">
      <c r="A8" s="85" t="s">
        <v>37</v>
      </c>
      <c r="B8" s="85"/>
      <c r="C8" s="85"/>
      <c r="D8" s="139"/>
      <c r="E8" s="139"/>
      <c r="F8" s="139"/>
      <c r="G8" s="139"/>
      <c r="H8" s="139"/>
      <c r="I8" s="139"/>
      <c r="J8" s="83"/>
      <c r="K8" s="83"/>
      <c r="L8" s="83"/>
      <c r="M8" s="83"/>
      <c r="N8" s="84"/>
      <c r="O8" s="84"/>
      <c r="P8" s="84"/>
      <c r="Q8" s="84"/>
      <c r="R8" s="84"/>
      <c r="S8" s="84"/>
      <c r="T8" s="84"/>
      <c r="U8" s="84"/>
    </row>
    <row r="11" spans="1:21" ht="15" customHeight="1" x14ac:dyDescent="0.25">
      <c r="A11" s="140" t="s">
        <v>38</v>
      </c>
      <c r="B11" s="140"/>
      <c r="C11" s="140"/>
      <c r="D11" s="140"/>
      <c r="E11" s="140"/>
      <c r="F11" s="140"/>
      <c r="G11" s="140"/>
      <c r="H11" s="140"/>
      <c r="I11" s="140"/>
      <c r="J11" s="140"/>
    </row>
    <row r="12" spans="1:21" ht="15" customHeight="1" x14ac:dyDescent="0.25">
      <c r="A12" s="143" t="s">
        <v>0</v>
      </c>
      <c r="B12" s="143" t="s">
        <v>50</v>
      </c>
      <c r="C12" s="143" t="s">
        <v>24</v>
      </c>
      <c r="D12" s="143" t="s">
        <v>47</v>
      </c>
      <c r="E12" s="143" t="s">
        <v>96</v>
      </c>
      <c r="F12" s="143" t="s">
        <v>32</v>
      </c>
      <c r="G12" s="141" t="s">
        <v>17</v>
      </c>
      <c r="H12" s="141"/>
      <c r="I12" s="141"/>
      <c r="J12" s="141"/>
    </row>
    <row r="13" spans="1:21" s="86" customFormat="1" ht="75" customHeight="1" x14ac:dyDescent="0.25">
      <c r="A13" s="143"/>
      <c r="B13" s="143"/>
      <c r="C13" s="143"/>
      <c r="D13" s="143"/>
      <c r="E13" s="143"/>
      <c r="F13" s="143"/>
      <c r="G13" s="93" t="s">
        <v>51</v>
      </c>
      <c r="H13" s="93" t="s">
        <v>52</v>
      </c>
      <c r="I13" s="93" t="s">
        <v>111</v>
      </c>
      <c r="J13" s="93" t="s">
        <v>124</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98</v>
      </c>
      <c r="F26" s="33" t="s">
        <v>98</v>
      </c>
      <c r="G26" s="50" t="s">
        <v>98</v>
      </c>
      <c r="H26" s="50" t="s">
        <v>98</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42" t="s">
        <v>39</v>
      </c>
      <c r="B30" s="142"/>
      <c r="C30" s="142"/>
      <c r="D30" s="142"/>
      <c r="E30" s="142"/>
      <c r="F30" s="142"/>
      <c r="G30" s="142"/>
      <c r="H30" s="142"/>
      <c r="I30" s="142"/>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0"/>
  <sheetViews>
    <sheetView zoomScale="80" zoomScaleNormal="80" workbookViewId="0">
      <selection activeCell="A118" sqref="A118:XFD118"/>
    </sheetView>
  </sheetViews>
  <sheetFormatPr baseColWidth="10" defaultRowHeight="15" x14ac:dyDescent="0.25"/>
  <cols>
    <col min="1" max="1" width="12" style="81" customWidth="1"/>
    <col min="2" max="6" width="13.7109375" style="81" customWidth="1"/>
    <col min="7" max="9" width="15.7109375" style="81" customWidth="1"/>
    <col min="10" max="10" width="16.7109375" style="81" customWidth="1"/>
    <col min="11" max="16384" width="11.42578125" style="81"/>
  </cols>
  <sheetData>
    <row r="1" spans="1:21" ht="18.75" x14ac:dyDescent="0.25">
      <c r="A1" s="142" t="s">
        <v>97</v>
      </c>
      <c r="B1" s="142"/>
      <c r="C1" s="142"/>
      <c r="D1" s="142"/>
      <c r="E1" s="142"/>
      <c r="F1" s="142"/>
      <c r="G1" s="142"/>
      <c r="H1" s="142"/>
      <c r="I1" s="142"/>
    </row>
    <row r="2" spans="1:21" x14ac:dyDescent="0.25">
      <c r="A2" s="82"/>
      <c r="B2" s="82"/>
      <c r="C2" s="82"/>
      <c r="D2" s="82"/>
      <c r="E2" s="82"/>
      <c r="F2" s="82"/>
      <c r="G2" s="82"/>
      <c r="H2" s="82"/>
      <c r="I2" s="82"/>
    </row>
    <row r="3" spans="1:21" ht="20.100000000000001" customHeight="1" x14ac:dyDescent="0.25">
      <c r="A3" s="145" t="s">
        <v>14</v>
      </c>
      <c r="B3" s="145"/>
      <c r="C3" s="145"/>
      <c r="D3" s="139" t="str">
        <f>IF('4-Datos generales'!H11="","",'4-Datos generales'!H11)</f>
        <v>Imprenta Nacional</v>
      </c>
      <c r="E3" s="139"/>
      <c r="F3" s="139"/>
      <c r="G3" s="139"/>
      <c r="H3" s="139"/>
      <c r="I3" s="139"/>
      <c r="J3" s="83"/>
      <c r="K3" s="83"/>
      <c r="L3" s="83"/>
      <c r="M3" s="83"/>
      <c r="N3" s="83"/>
      <c r="O3" s="83"/>
      <c r="P3" s="83"/>
      <c r="Q3" s="83"/>
      <c r="R3" s="83"/>
      <c r="S3" s="83"/>
      <c r="T3" s="83"/>
      <c r="U3" s="83"/>
    </row>
    <row r="4" spans="1:21" ht="20.100000000000001" customHeight="1" x14ac:dyDescent="0.25">
      <c r="A4" s="145" t="s">
        <v>13</v>
      </c>
      <c r="B4" s="145"/>
      <c r="C4" s="145"/>
      <c r="D4" s="144"/>
      <c r="E4" s="147"/>
      <c r="F4" s="147"/>
      <c r="G4" s="147"/>
      <c r="H4" s="147"/>
      <c r="I4" s="147"/>
      <c r="J4" s="83"/>
      <c r="K4" s="83"/>
      <c r="L4" s="83"/>
      <c r="M4" s="83"/>
      <c r="N4" s="83"/>
      <c r="O4" s="83"/>
      <c r="P4" s="83"/>
      <c r="Q4" s="83"/>
      <c r="R4" s="83"/>
      <c r="S4" s="83"/>
      <c r="T4" s="83"/>
      <c r="U4" s="83"/>
    </row>
    <row r="5" spans="1:21" ht="20.100000000000001" customHeight="1" x14ac:dyDescent="0.25">
      <c r="A5" s="145" t="s">
        <v>31</v>
      </c>
      <c r="B5" s="145"/>
      <c r="C5" s="145"/>
      <c r="D5" s="139"/>
      <c r="E5" s="139"/>
      <c r="F5" s="139"/>
      <c r="G5" s="139"/>
      <c r="H5" s="139"/>
      <c r="I5" s="139"/>
      <c r="J5" s="83"/>
      <c r="K5" s="83"/>
      <c r="L5" s="83"/>
      <c r="M5" s="83"/>
      <c r="N5" s="84"/>
      <c r="O5" s="84"/>
      <c r="P5" s="84"/>
      <c r="Q5" s="84"/>
      <c r="R5" s="84"/>
      <c r="S5" s="84"/>
      <c r="T5" s="84"/>
      <c r="U5" s="84"/>
    </row>
    <row r="6" spans="1:21" ht="20.100000000000001" customHeight="1" x14ac:dyDescent="0.25">
      <c r="A6" s="85" t="s">
        <v>55</v>
      </c>
      <c r="B6" s="85"/>
      <c r="C6" s="85"/>
      <c r="D6" s="139"/>
      <c r="E6" s="139"/>
      <c r="F6" s="139"/>
      <c r="G6" s="139"/>
      <c r="H6" s="139"/>
      <c r="I6" s="139"/>
      <c r="J6" s="83"/>
      <c r="K6" s="83"/>
      <c r="L6" s="83"/>
      <c r="M6" s="83"/>
      <c r="N6" s="84"/>
      <c r="O6" s="84"/>
      <c r="P6" s="84"/>
      <c r="Q6" s="84"/>
      <c r="R6" s="84"/>
      <c r="S6" s="84"/>
      <c r="T6" s="84"/>
      <c r="U6" s="84"/>
    </row>
    <row r="7" spans="1:21" ht="20.100000000000001" customHeight="1" x14ac:dyDescent="0.25">
      <c r="A7" s="85" t="s">
        <v>15</v>
      </c>
      <c r="B7" s="85"/>
      <c r="C7" s="85"/>
      <c r="D7" s="139"/>
      <c r="E7" s="139"/>
      <c r="F7" s="139"/>
      <c r="G7" s="139"/>
      <c r="H7" s="139"/>
      <c r="I7" s="139"/>
      <c r="J7" s="83"/>
      <c r="K7" s="83"/>
      <c r="L7" s="83"/>
      <c r="M7" s="83"/>
      <c r="N7" s="84"/>
      <c r="O7" s="84"/>
      <c r="P7" s="84"/>
      <c r="Q7" s="84"/>
      <c r="R7" s="84"/>
      <c r="S7" s="84"/>
      <c r="T7" s="84"/>
      <c r="U7" s="84"/>
    </row>
    <row r="8" spans="1:21" ht="20.100000000000001" customHeight="1" x14ac:dyDescent="0.25">
      <c r="A8" s="85" t="s">
        <v>37</v>
      </c>
      <c r="B8" s="85"/>
      <c r="C8" s="85"/>
      <c r="D8" s="139"/>
      <c r="E8" s="139"/>
      <c r="F8" s="139"/>
      <c r="G8" s="139"/>
      <c r="H8" s="139"/>
      <c r="I8" s="139"/>
      <c r="J8" s="83"/>
      <c r="K8" s="83"/>
      <c r="L8" s="83"/>
      <c r="M8" s="83"/>
      <c r="N8" s="84"/>
      <c r="O8" s="84"/>
      <c r="P8" s="84"/>
      <c r="Q8" s="84"/>
      <c r="R8" s="84"/>
      <c r="S8" s="84"/>
      <c r="T8" s="84"/>
      <c r="U8" s="84"/>
    </row>
    <row r="11" spans="1:21" ht="15" customHeight="1" x14ac:dyDescent="0.25">
      <c r="A11" s="140" t="s">
        <v>38</v>
      </c>
      <c r="B11" s="140"/>
      <c r="C11" s="140"/>
      <c r="D11" s="140"/>
      <c r="E11" s="140"/>
      <c r="F11" s="140"/>
      <c r="G11" s="140"/>
      <c r="H11" s="140"/>
      <c r="I11" s="140"/>
      <c r="J11" s="140"/>
    </row>
    <row r="12" spans="1:21" ht="15" customHeight="1" x14ac:dyDescent="0.25">
      <c r="A12" s="143" t="s">
        <v>0</v>
      </c>
      <c r="B12" s="143" t="s">
        <v>50</v>
      </c>
      <c r="C12" s="143" t="s">
        <v>24</v>
      </c>
      <c r="D12" s="143" t="s">
        <v>47</v>
      </c>
      <c r="E12" s="143" t="s">
        <v>96</v>
      </c>
      <c r="F12" s="143" t="s">
        <v>32</v>
      </c>
      <c r="G12" s="141" t="s">
        <v>17</v>
      </c>
      <c r="H12" s="141"/>
      <c r="I12" s="141"/>
      <c r="J12" s="141"/>
    </row>
    <row r="13" spans="1:21" s="86" customFormat="1" ht="75" customHeight="1" x14ac:dyDescent="0.25">
      <c r="A13" s="143"/>
      <c r="B13" s="143"/>
      <c r="C13" s="143"/>
      <c r="D13" s="143"/>
      <c r="E13" s="143"/>
      <c r="F13" s="143"/>
      <c r="G13" s="93" t="s">
        <v>51</v>
      </c>
      <c r="H13" s="93" t="s">
        <v>52</v>
      </c>
      <c r="I13" s="93" t="s">
        <v>111</v>
      </c>
      <c r="J13" s="93" t="s">
        <v>124</v>
      </c>
    </row>
    <row r="14" spans="1:21" ht="20.100000000000001" customHeight="1" x14ac:dyDescent="0.25">
      <c r="A14" s="24" t="s">
        <v>1</v>
      </c>
      <c r="B14" s="1"/>
      <c r="C14" s="1"/>
      <c r="D14" s="44"/>
      <c r="E14" s="1"/>
      <c r="F14" s="1"/>
      <c r="G14" s="40" t="str">
        <f>IF(B14=0,"",B14/E14)</f>
        <v/>
      </c>
      <c r="H14" s="40" t="str">
        <f>IF(B14=0,"",B14/F14)</f>
        <v/>
      </c>
      <c r="I14" s="40" t="str">
        <f>IF(B14=0,"",B14*'3-Factor de emisión'!$C$4)</f>
        <v/>
      </c>
      <c r="J14" s="95" t="str">
        <f>IF(I14="","",I14/1000)</f>
        <v/>
      </c>
    </row>
    <row r="15" spans="1:21" ht="20.100000000000001" customHeight="1" x14ac:dyDescent="0.25">
      <c r="A15" s="24" t="s">
        <v>2</v>
      </c>
      <c r="B15" s="1"/>
      <c r="C15" s="1"/>
      <c r="D15" s="44"/>
      <c r="E15" s="1"/>
      <c r="F15" s="1"/>
      <c r="G15" s="40" t="str">
        <f t="shared" ref="G15:G25" si="0">IF(B15=0,"",B15/E15)</f>
        <v/>
      </c>
      <c r="H15" s="40" t="str">
        <f t="shared" ref="H15:H25" si="1">IF(B15=0,"",B15/F15)</f>
        <v/>
      </c>
      <c r="I15" s="40" t="str">
        <f>IF(B15=0,"",B15*'3-Factor de emisión'!$C$4)</f>
        <v/>
      </c>
      <c r="J15" s="95" t="str">
        <f t="shared" ref="J15:J25" si="2">IF(I15="","",I15/1000)</f>
        <v/>
      </c>
    </row>
    <row r="16" spans="1:21" ht="20.100000000000001" customHeight="1" x14ac:dyDescent="0.25">
      <c r="A16" s="24" t="s">
        <v>3</v>
      </c>
      <c r="B16" s="1"/>
      <c r="C16" s="1"/>
      <c r="D16" s="44"/>
      <c r="E16" s="1"/>
      <c r="F16" s="1"/>
      <c r="G16" s="40" t="str">
        <f t="shared" si="0"/>
        <v/>
      </c>
      <c r="H16" s="40" t="str">
        <f t="shared" si="1"/>
        <v/>
      </c>
      <c r="I16" s="40" t="str">
        <f>IF(B16=0,"",B16*'3-Factor de emisión'!$C$4)</f>
        <v/>
      </c>
      <c r="J16" s="95" t="str">
        <f t="shared" si="2"/>
        <v/>
      </c>
    </row>
    <row r="17" spans="1:10" ht="20.100000000000001" customHeight="1" x14ac:dyDescent="0.25">
      <c r="A17" s="24" t="s">
        <v>4</v>
      </c>
      <c r="B17" s="1"/>
      <c r="C17" s="1"/>
      <c r="D17" s="44"/>
      <c r="E17" s="1"/>
      <c r="F17" s="1"/>
      <c r="G17" s="40" t="str">
        <f t="shared" si="0"/>
        <v/>
      </c>
      <c r="H17" s="40" t="str">
        <f t="shared" si="1"/>
        <v/>
      </c>
      <c r="I17" s="40" t="str">
        <f>IF(B17=0,"",B17*'3-Factor de emisión'!$C$4)</f>
        <v/>
      </c>
      <c r="J17" s="95" t="str">
        <f t="shared" si="2"/>
        <v/>
      </c>
    </row>
    <row r="18" spans="1:10" ht="20.100000000000001" customHeight="1" x14ac:dyDescent="0.25">
      <c r="A18" s="24" t="s">
        <v>5</v>
      </c>
      <c r="B18" s="1"/>
      <c r="C18" s="1"/>
      <c r="D18" s="44"/>
      <c r="E18" s="1"/>
      <c r="F18" s="1"/>
      <c r="G18" s="40" t="str">
        <f t="shared" si="0"/>
        <v/>
      </c>
      <c r="H18" s="40" t="str">
        <f t="shared" si="1"/>
        <v/>
      </c>
      <c r="I18" s="40" t="str">
        <f>IF(B18=0,"",B18*'3-Factor de emisión'!$C$4)</f>
        <v/>
      </c>
      <c r="J18" s="95" t="str">
        <f t="shared" si="2"/>
        <v/>
      </c>
    </row>
    <row r="19" spans="1:10" ht="20.100000000000001" customHeight="1" x14ac:dyDescent="0.25">
      <c r="A19" s="24" t="s">
        <v>6</v>
      </c>
      <c r="B19" s="1"/>
      <c r="C19" s="1"/>
      <c r="D19" s="44"/>
      <c r="E19" s="1"/>
      <c r="F19" s="1"/>
      <c r="G19" s="40" t="str">
        <f t="shared" si="0"/>
        <v/>
      </c>
      <c r="H19" s="40" t="str">
        <f t="shared" si="1"/>
        <v/>
      </c>
      <c r="I19" s="40" t="str">
        <f>IF(B19=0,"",B19*'3-Factor de emisión'!$C$4)</f>
        <v/>
      </c>
      <c r="J19" s="95" t="str">
        <f t="shared" si="2"/>
        <v/>
      </c>
    </row>
    <row r="20" spans="1:10" ht="20.100000000000001" customHeight="1" x14ac:dyDescent="0.25">
      <c r="A20" s="24" t="s">
        <v>7</v>
      </c>
      <c r="B20" s="1"/>
      <c r="C20" s="1"/>
      <c r="D20" s="44"/>
      <c r="E20" s="1"/>
      <c r="F20" s="1"/>
      <c r="G20" s="40" t="str">
        <f t="shared" si="0"/>
        <v/>
      </c>
      <c r="H20" s="40" t="str">
        <f t="shared" si="1"/>
        <v/>
      </c>
      <c r="I20" s="40" t="str">
        <f>IF(B20=0,"",B20*'3-Factor de emisión'!$C$4)</f>
        <v/>
      </c>
      <c r="J20" s="95" t="str">
        <f t="shared" si="2"/>
        <v/>
      </c>
    </row>
    <row r="21" spans="1:10" ht="20.100000000000001" customHeight="1" x14ac:dyDescent="0.25">
      <c r="A21" s="24" t="s">
        <v>8</v>
      </c>
      <c r="B21" s="1"/>
      <c r="C21" s="1"/>
      <c r="D21" s="44"/>
      <c r="E21" s="1"/>
      <c r="F21" s="1"/>
      <c r="G21" s="40" t="str">
        <f t="shared" si="0"/>
        <v/>
      </c>
      <c r="H21" s="40" t="str">
        <f t="shared" si="1"/>
        <v/>
      </c>
      <c r="I21" s="40" t="str">
        <f>IF(B21=0,"",B21*'3-Factor de emisión'!$C$4)</f>
        <v/>
      </c>
      <c r="J21" s="95" t="str">
        <f t="shared" si="2"/>
        <v/>
      </c>
    </row>
    <row r="22" spans="1:10" ht="20.100000000000001" customHeight="1" x14ac:dyDescent="0.25">
      <c r="A22" s="24" t="s">
        <v>9</v>
      </c>
      <c r="B22" s="1"/>
      <c r="C22" s="1"/>
      <c r="D22" s="44"/>
      <c r="E22" s="1"/>
      <c r="F22" s="1"/>
      <c r="G22" s="40" t="str">
        <f t="shared" si="0"/>
        <v/>
      </c>
      <c r="H22" s="40" t="str">
        <f t="shared" si="1"/>
        <v/>
      </c>
      <c r="I22" s="40" t="str">
        <f>IF(B22=0,"",B22*'3-Factor de emisión'!$C$4)</f>
        <v/>
      </c>
      <c r="J22" s="95" t="str">
        <f t="shared" si="2"/>
        <v/>
      </c>
    </row>
    <row r="23" spans="1:10" ht="20.100000000000001" customHeight="1" x14ac:dyDescent="0.25">
      <c r="A23" s="24" t="s">
        <v>10</v>
      </c>
      <c r="B23" s="1"/>
      <c r="C23" s="1"/>
      <c r="D23" s="44"/>
      <c r="E23" s="1"/>
      <c r="F23" s="1"/>
      <c r="G23" s="40" t="str">
        <f t="shared" si="0"/>
        <v/>
      </c>
      <c r="H23" s="40" t="str">
        <f t="shared" si="1"/>
        <v/>
      </c>
      <c r="I23" s="40" t="str">
        <f>IF(B23=0,"",B23*'3-Factor de emisión'!$C$4)</f>
        <v/>
      </c>
      <c r="J23" s="95" t="str">
        <f t="shared" si="2"/>
        <v/>
      </c>
    </row>
    <row r="24" spans="1:10" ht="20.100000000000001" customHeight="1" x14ac:dyDescent="0.25">
      <c r="A24" s="24" t="s">
        <v>11</v>
      </c>
      <c r="B24" s="1"/>
      <c r="C24" s="1"/>
      <c r="D24" s="44"/>
      <c r="E24" s="1"/>
      <c r="F24" s="1"/>
      <c r="G24" s="40" t="str">
        <f t="shared" si="0"/>
        <v/>
      </c>
      <c r="H24" s="40" t="str">
        <f t="shared" si="1"/>
        <v/>
      </c>
      <c r="I24" s="40" t="str">
        <f>IF(B24=0,"",B24*'3-Factor de emisión'!$C$4)</f>
        <v/>
      </c>
      <c r="J24" s="95" t="str">
        <f t="shared" si="2"/>
        <v/>
      </c>
    </row>
    <row r="25" spans="1:10" ht="20.100000000000001" customHeight="1" x14ac:dyDescent="0.25">
      <c r="A25" s="24" t="s">
        <v>12</v>
      </c>
      <c r="B25" s="1"/>
      <c r="C25" s="1"/>
      <c r="D25" s="44"/>
      <c r="E25" s="1"/>
      <c r="F25" s="1"/>
      <c r="G25" s="40" t="str">
        <f t="shared" si="0"/>
        <v/>
      </c>
      <c r="H25" s="40" t="str">
        <f t="shared" si="1"/>
        <v/>
      </c>
      <c r="I25" s="40" t="str">
        <f>IF(B25=0,"",B25*'3-Factor de emisión'!$C$4)</f>
        <v/>
      </c>
      <c r="J25" s="95" t="str">
        <f t="shared" si="2"/>
        <v/>
      </c>
    </row>
    <row r="26" spans="1:10" s="86" customFormat="1" x14ac:dyDescent="0.25">
      <c r="A26" s="57" t="s">
        <v>22</v>
      </c>
      <c r="B26" s="41" t="str">
        <f>IF(SUM(B14:B25)=0,"",SUM(B14:B25))</f>
        <v/>
      </c>
      <c r="C26" s="32" t="str">
        <f>IF(MAX(C14:C25)=0,"",MAX(C14:C25))</f>
        <v/>
      </c>
      <c r="D26" s="45" t="str">
        <f t="shared" ref="D26" si="3">IF(SUM(D14:D25)=0,"",SUM(D14:D25))</f>
        <v/>
      </c>
      <c r="E26" s="33" t="s">
        <v>98</v>
      </c>
      <c r="F26" s="33" t="s">
        <v>98</v>
      </c>
      <c r="G26" s="50" t="s">
        <v>98</v>
      </c>
      <c r="H26" s="50" t="s">
        <v>98</v>
      </c>
      <c r="I26" s="51" t="str">
        <f t="shared" ref="I26:J26" si="4">IF(SUM(I14:I25)=0,"",SUM(I14:I25))</f>
        <v/>
      </c>
      <c r="J26" s="51" t="str">
        <f t="shared" si="4"/>
        <v/>
      </c>
    </row>
    <row r="27" spans="1:10" s="86" customFormat="1" x14ac:dyDescent="0.25">
      <c r="A27" s="57" t="s">
        <v>26</v>
      </c>
      <c r="B27" s="41" t="str">
        <f>IF(SUM(B14:B25)=0,"",AVERAGE(B14:B25))</f>
        <v/>
      </c>
      <c r="C27" s="32" t="str">
        <f t="shared" ref="C27:J27" si="5">IF(SUM(C14:C25)=0,"",AVERAGE(C14:C25))</f>
        <v/>
      </c>
      <c r="D27" s="45" t="str">
        <f t="shared" si="5"/>
        <v/>
      </c>
      <c r="E27" s="32" t="str">
        <f t="shared" si="5"/>
        <v/>
      </c>
      <c r="F27" s="32" t="str">
        <f t="shared" si="5"/>
        <v/>
      </c>
      <c r="G27" s="51" t="str">
        <f t="shared" si="5"/>
        <v/>
      </c>
      <c r="H27" s="51" t="str">
        <f t="shared" si="5"/>
        <v/>
      </c>
      <c r="I27" s="51" t="str">
        <f t="shared" si="5"/>
        <v/>
      </c>
      <c r="J27" s="99" t="str">
        <f t="shared" si="5"/>
        <v/>
      </c>
    </row>
    <row r="30" spans="1:10" ht="18.75" x14ac:dyDescent="0.25">
      <c r="A30" s="142" t="s">
        <v>39</v>
      </c>
      <c r="B30" s="142"/>
      <c r="C30" s="142"/>
      <c r="D30" s="142"/>
      <c r="E30" s="142"/>
      <c r="F30" s="142"/>
      <c r="G30" s="142"/>
      <c r="H30" s="142"/>
      <c r="I30" s="142"/>
    </row>
  </sheetData>
  <sheetProtection selectLockedCells="1"/>
  <mergeCells count="19">
    <mergeCell ref="A1:I1"/>
    <mergeCell ref="A5:C5"/>
    <mergeCell ref="D5:I5"/>
    <mergeCell ref="A3:C3"/>
    <mergeCell ref="D3:I3"/>
    <mergeCell ref="A4:C4"/>
    <mergeCell ref="D4:I4"/>
    <mergeCell ref="A30:I30"/>
    <mergeCell ref="A12:A13"/>
    <mergeCell ref="B12:B13"/>
    <mergeCell ref="C12:C13"/>
    <mergeCell ref="D12:D13"/>
    <mergeCell ref="E12:E13"/>
    <mergeCell ref="D6:I6"/>
    <mergeCell ref="D7:I7"/>
    <mergeCell ref="D8:I8"/>
    <mergeCell ref="F12:F13"/>
    <mergeCell ref="A11:J11"/>
    <mergeCell ref="G12:J12"/>
  </mergeCells>
  <printOptions horizontalCentered="1"/>
  <pageMargins left="0.39370078740157483" right="0.39370078740157483" top="0.39370078740157483" bottom="0.39370078740157483" header="0.31496062992125984" footer="0.31496062992125984"/>
  <pageSetup scale="65" fitToHeight="2" orientation="portrait" horizontalDpi="4294967294" r:id="rId1"/>
  <headerFooter>
    <oddFooter>&amp;L&amp;A&amp;C&amp;D&amp;R&amp;P</oddFooter>
  </headerFooter>
  <rowBreaks count="2" manualBreakCount="2">
    <brk id="51" max="16383" man="1"/>
    <brk id="117"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57E82780B787644BB07B5DD1DD1B517" ma:contentTypeVersion="4" ma:contentTypeDescription="Crear nuevo documento." ma:contentTypeScope="" ma:versionID="08350fb0b82f57c75d65643dc63e7f8b">
  <xsd:schema xmlns:xsd="http://www.w3.org/2001/XMLSchema" xmlns:xs="http://www.w3.org/2001/XMLSchema" xmlns:p="http://schemas.microsoft.com/office/2006/metadata/properties" xmlns:ns2="74f425d4-1e22-4e16-bfcc-f99780ac703c" targetNamespace="http://schemas.microsoft.com/office/2006/metadata/properties" ma:root="true" ma:fieldsID="792c54591105b4ad471f206cfba2548b" ns2:_="">
    <xsd:import namespace="74f425d4-1e22-4e16-bfcc-f99780ac703c"/>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425d4-1e22-4e16-bfcc-f99780ac70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31CC18-8C2A-4EF0-8F50-08A241B26CF0}"/>
</file>

<file path=customXml/itemProps2.xml><?xml version="1.0" encoding="utf-8"?>
<ds:datastoreItem xmlns:ds="http://schemas.openxmlformats.org/officeDocument/2006/customXml" ds:itemID="{AA78DD36-8F32-4681-A496-4C1C6D670795}"/>
</file>

<file path=customXml/itemProps3.xml><?xml version="1.0" encoding="utf-8"?>
<ds:datastoreItem xmlns:ds="http://schemas.openxmlformats.org/officeDocument/2006/customXml" ds:itemID="{CD36622D-48BD-483B-8864-8CE3B0A31C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4</vt:i4>
      </vt:variant>
    </vt:vector>
  </HeadingPairs>
  <TitlesOfParts>
    <vt:vector size="21" baseType="lpstr">
      <vt:lpstr>1-Instrucciones</vt:lpstr>
      <vt:lpstr>2-Datos y otros</vt:lpstr>
      <vt:lpstr>3-Factor de emisión</vt:lpstr>
      <vt:lpstr>4-Datos generales</vt:lpstr>
      <vt:lpstr>5-Edificio 1</vt:lpstr>
      <vt:lpstr>6-Edificio 2</vt:lpstr>
      <vt:lpstr>7-Edificio 3</vt:lpstr>
      <vt:lpstr>8-Edificio 4</vt:lpstr>
      <vt:lpstr>9-Edificio 5</vt:lpstr>
      <vt:lpstr>10-edificio 6</vt:lpstr>
      <vt:lpstr>11-Edificio 7</vt:lpstr>
      <vt:lpstr>12-Edificio 8</vt:lpstr>
      <vt:lpstr>13-Edificio 9</vt:lpstr>
      <vt:lpstr>14-Edificio 10</vt:lpstr>
      <vt:lpstr>15-Consumo por edificio</vt:lpstr>
      <vt:lpstr>16-Consumo institucional</vt:lpstr>
      <vt:lpstr>17-Histórico</vt:lpstr>
      <vt:lpstr>'17-Histórico'!Área_de_impresión</vt:lpstr>
      <vt:lpstr>'1-Instrucciones'!Área_de_impresión</vt:lpstr>
      <vt:lpstr>'2-Datos y otros'!Área_de_impresión</vt:lpstr>
      <vt:lpstr>'4-Datos generales'!Área_de_impresión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Jaqueline Cubillo</cp:lastModifiedBy>
  <cp:lastPrinted>2013-05-15T17:34:50Z</cp:lastPrinted>
  <dcterms:created xsi:type="dcterms:W3CDTF">2009-10-20T13:50:35Z</dcterms:created>
  <dcterms:modified xsi:type="dcterms:W3CDTF">2018-10-19T19:32:32Z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0x010100757E82780B787644BB07B5DD1DD1B517</vt:lpwstr>
  </property>
</Properties>
</file>