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ycarrillo_imprenta_go_cr/Documents/Desktop/DIGECA/Comisión PGAI/documentos 2023/Hojas de registro/"/>
    </mc:Choice>
  </mc:AlternateContent>
  <xr:revisionPtr revIDLastSave="55" documentId="8_{7223A3CE-C17C-46EE-9B3A-B2E182A8BB88}" xr6:coauthVersionLast="47" xr6:coauthVersionMax="47" xr10:uidLastSave="{C04763A3-2961-4863-8DFA-497B3A972777}"/>
  <bookViews>
    <workbookView xWindow="-108" yWindow="-108" windowWidth="23256" windowHeight="12576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3" i="20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F12" i="3"/>
  <c r="F13" i="3"/>
  <c r="F14" i="3"/>
  <c r="F11" i="3"/>
  <c r="C3" i="25"/>
  <c r="C3" i="26"/>
  <c r="A9" i="8"/>
  <c r="C1" i="20"/>
  <c r="E17" i="27" l="1"/>
  <c r="E11" i="27"/>
  <c r="E9" i="27"/>
  <c r="E18" i="27"/>
  <c r="E13" i="27"/>
  <c r="E15" i="27"/>
  <c r="E16" i="27"/>
  <c r="E15" i="8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4" i="26" s="1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5" i="3"/>
  <c r="F16" i="3"/>
  <c r="F17" i="3"/>
  <c r="F18" i="3"/>
  <c r="F19" i="3"/>
  <c r="F20" i="3"/>
  <c r="F21" i="3"/>
  <c r="F22" i="3"/>
  <c r="E7" i="27"/>
  <c r="D8" i="8"/>
  <c r="E8" i="8" s="1"/>
  <c r="F24" i="21" l="1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s="1"/>
  <c r="E20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  <author>Daniel Viquez Romero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1" shapeId="0" xr:uid="{48ADC727-B0B5-4A21-A250-61B0930EA81D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039E7931-5943-4B3F-A7B7-7A4ED2832EC7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7867BF9D-00E5-46A4-A716-BEA9B0385E08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F412DA27-7EA4-40C7-88B6-864FB77422B6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9E182211-891C-4A0C-AFF8-359C243EF088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94F6D48F-FDC4-41EB-8495-006D274F55C5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79FAA104-33D9-4AF7-B7B4-03DE32D827E3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3E00759A-2CCA-412D-8B3A-19170C9C8168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96EF7A37-290C-4B67-9AE0-4734767DDC2C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Viquez Romero</author>
  </authors>
  <commentList>
    <comment ref="G10" authorId="0" shapeId="0" xr:uid="{CB45E119-04A0-416E-B5FE-70F7FC236B52}">
      <text>
        <r>
          <rPr>
            <b/>
            <sz val="9"/>
            <color indexed="81"/>
            <rFont val="Tahoma"/>
            <charset val="1"/>
          </rPr>
          <t>Daniel Viquez Romero:</t>
        </r>
        <r>
          <rPr>
            <sz val="9"/>
            <color indexed="81"/>
            <rFont val="Tahoma"/>
            <charset val="1"/>
          </rPr>
          <t xml:space="preserve">
Indicar causales de consumo como fugas,reparaciones, construcciones etc</t>
        </r>
      </text>
    </comment>
  </commentList>
</comments>
</file>

<file path=xl/sharedStrings.xml><?xml version="1.0" encoding="utf-8"?>
<sst xmlns="http://schemas.openxmlformats.org/spreadsheetml/2006/main" count="346" uniqueCount="72">
  <si>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</si>
  <si>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</si>
  <si>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</si>
  <si>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</si>
  <si>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</si>
  <si>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</si>
  <si>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</si>
  <si>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</si>
  <si>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</si>
  <si>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</si>
  <si>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</si>
  <si>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</si>
  <si>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</si>
  <si>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</si>
  <si>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</si>
  <si>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</si>
  <si>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</si>
  <si>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</si>
  <si>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</si>
  <si>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</si>
  <si>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</si>
  <si>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</si>
  <si>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</si>
  <si>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</si>
  <si>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</si>
  <si>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</si>
  <si>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</si>
  <si>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</si>
  <si>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</si>
  <si>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</si>
  <si>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</si>
  <si>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</si>
  <si>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</si>
  <si>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</si>
  <si>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</si>
  <si>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</si>
  <si>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</si>
  <si>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</si>
  <si>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</si>
  <si>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</si>
  <si>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</si>
  <si>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</si>
  <si>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</si>
  <si>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</si>
  <si>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</si>
  <si>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</si>
  <si>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</si>
  <si>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</si>
  <si>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</si>
  <si>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</si>
  <si>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</si>
  <si>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</si>
  <si>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</si>
  <si>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</si>
  <si>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</si>
  <si>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</si>
  <si>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</si>
  <si>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</si>
  <si>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</si>
  <si>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</si>
  <si>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</si>
  <si>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</si>
  <si>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</si>
  <si>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>Observaciones de causales</t>
  </si>
  <si>
    <t xml:space="preserve">Imprenta Nacional </t>
  </si>
  <si>
    <t>Jorge Castro Fonseca</t>
  </si>
  <si>
    <t>Director General</t>
  </si>
  <si>
    <t>Yenory Carrillo Cruz</t>
  </si>
  <si>
    <t>Coordinadora PGAI</t>
  </si>
  <si>
    <t>2296-9570 ext. 148</t>
  </si>
  <si>
    <t>ycarrillo@imprenta.go.cr</t>
  </si>
  <si>
    <t>323-0153 323-0429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</si>
</sst>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₡&quot;* #,##0.00_);_(&quot;₡&quot;* \(#,##0.00\);_(&quot;₡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[$₡-140A]* #,##0.00_);_([$₡-140A]* \(#,##0.00\);_([$₡-140A]* &quot;-&quot;??_);_(@_)"/>
    <numFmt numFmtId="168" formatCode="&quot;₡&quot;#,##0.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7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7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167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7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7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>
      <alignment horizontal="center" vertical="center" wrapText="1"/>
    </xf>
    <xf numFmtId="166" fontId="7" fillId="4" borderId="9" xfId="1" applyFont="1" applyFill="1" applyBorder="1" applyAlignment="1" applyProtection="1">
      <alignment horizontal="center" vertical="center" wrapText="1"/>
    </xf>
    <xf numFmtId="166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167" fontId="0" fillId="0" borderId="8" xfId="2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/>
    <xf numFmtId="0" fontId="2" fillId="0" borderId="0" xfId="0" applyFont="1" applyAlignment="1">
      <alignment horizontal="right"/>
    </xf>
    <xf numFmtId="0" fontId="17" fillId="3" borderId="0" xfId="0" applyFont="1" applyFill="1" applyAlignment="1">
      <alignment horizont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2" fontId="7" fillId="4" borderId="8" xfId="0" quotePrefix="1" applyNumberFormat="1" applyFont="1" applyFill="1" applyBorder="1" applyAlignment="1">
      <alignment horizontal="center" vertical="center" wrapText="1"/>
    </xf>
    <xf numFmtId="2" fontId="7" fillId="4" borderId="9" xfId="0" quotePrefix="1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3" borderId="0" xfId="0" applyFont="1" applyFill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1" fontId="7" fillId="4" borderId="5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0" fillId="2" borderId="0" xfId="0" applyFill="1"/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13" fillId="7" borderId="4" xfId="0" applyFont="1" applyFill="1" applyBorder="1" applyAlignment="1">
      <alignment horizontal="center" wrapText="1"/>
    </xf>
    <xf numFmtId="0" fontId="13" fillId="7" borderId="5" xfId="0" applyFont="1" applyFill="1" applyBorder="1" applyAlignment="1">
      <alignment horizontal="center" wrapText="1"/>
    </xf>
    <xf numFmtId="0" fontId="13" fillId="7" borderId="13" xfId="0" applyFont="1" applyFill="1" applyBorder="1" applyAlignment="1">
      <alignment horizontal="center" wrapText="1"/>
    </xf>
    <xf numFmtId="0" fontId="13" fillId="7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wrapText="1"/>
    </xf>
    <xf numFmtId="2" fontId="3" fillId="2" borderId="8" xfId="0" applyNumberFormat="1" applyFont="1" applyFill="1" applyBorder="1" applyAlignment="1">
      <alignment horizontal="center" wrapText="1"/>
    </xf>
    <xf numFmtId="168" fontId="3" fillId="2" borderId="8" xfId="0" applyNumberFormat="1" applyFont="1" applyFill="1" applyBorder="1" applyAlignment="1">
      <alignment horizontal="center" wrapText="1"/>
    </xf>
    <xf numFmtId="1" fontId="3" fillId="2" borderId="12" xfId="0" applyNumberFormat="1" applyFont="1" applyFill="1" applyBorder="1" applyAlignment="1">
      <alignment horizontal="center" wrapText="1"/>
    </xf>
    <xf numFmtId="2" fontId="14" fillId="2" borderId="9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center" wrapText="1"/>
    </xf>
    <xf numFmtId="168" fontId="3" fillId="2" borderId="1" xfId="0" applyNumberFormat="1" applyFont="1" applyFill="1" applyBorder="1" applyAlignment="1">
      <alignment horizontal="center" wrapText="1"/>
    </xf>
    <xf numFmtId="1" fontId="3" fillId="2" borderId="14" xfId="0" applyNumberFormat="1" applyFont="1" applyFill="1" applyBorder="1" applyAlignment="1">
      <alignment horizontal="center" wrapText="1"/>
    </xf>
    <xf numFmtId="2" fontId="14" fillId="2" borderId="11" xfId="0" applyNumberFormat="1" applyFont="1" applyFill="1" applyBorder="1" applyAlignment="1">
      <alignment horizontal="center" wrapText="1"/>
    </xf>
    <xf numFmtId="2" fontId="3" fillId="2" borderId="11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left" wrapText="1"/>
    </xf>
    <xf numFmtId="2" fontId="3" fillId="2" borderId="17" xfId="0" applyNumberFormat="1" applyFont="1" applyFill="1" applyBorder="1" applyAlignment="1">
      <alignment horizontal="center" wrapText="1"/>
    </xf>
    <xf numFmtId="168" fontId="3" fillId="2" borderId="17" xfId="0" applyNumberFormat="1" applyFont="1" applyFill="1" applyBorder="1" applyAlignment="1">
      <alignment horizontal="center" wrapText="1"/>
    </xf>
    <xf numFmtId="1" fontId="3" fillId="2" borderId="19" xfId="0" applyNumberFormat="1" applyFont="1" applyFill="1" applyBorder="1" applyAlignment="1">
      <alignment horizontal="center" wrapText="1"/>
    </xf>
    <xf numFmtId="2" fontId="3" fillId="2" borderId="18" xfId="0" applyNumberFormat="1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2" fontId="2" fillId="6" borderId="8" xfId="0" applyNumberFormat="1" applyFont="1" applyFill="1" applyBorder="1" applyAlignment="1">
      <alignment horizontal="center"/>
    </xf>
    <xf numFmtId="168" fontId="2" fillId="6" borderId="8" xfId="0" applyNumberFormat="1" applyFont="1" applyFill="1" applyBorder="1" applyAlignment="1">
      <alignment horizontal="center"/>
    </xf>
    <xf numFmtId="1" fontId="2" fillId="6" borderId="8" xfId="0" applyNumberFormat="1" applyFont="1" applyFill="1" applyBorder="1" applyAlignment="1">
      <alignment horizontal="center"/>
    </xf>
    <xf numFmtId="1" fontId="2" fillId="6" borderId="8" xfId="0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wrapText="1"/>
    </xf>
    <xf numFmtId="2" fontId="2" fillId="6" borderId="5" xfId="0" quotePrefix="1" applyNumberFormat="1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1" fontId="3" fillId="2" borderId="17" xfId="0" applyNumberFormat="1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left" vertical="center" wrapText="1"/>
    </xf>
    <xf numFmtId="2" fontId="2" fillId="6" borderId="8" xfId="0" applyNumberFormat="1" applyFont="1" applyFill="1" applyBorder="1" applyAlignment="1">
      <alignment horizontal="center" vertical="center"/>
    </xf>
    <xf numFmtId="167" fontId="2" fillId="6" borderId="8" xfId="0" applyNumberFormat="1" applyFont="1" applyFill="1" applyBorder="1" applyAlignment="1">
      <alignment horizontal="center" vertical="center"/>
    </xf>
    <xf numFmtId="2" fontId="2" fillId="6" borderId="8" xfId="0" quotePrefix="1" applyNumberFormat="1" applyFont="1" applyFill="1" applyBorder="1" applyAlignment="1">
      <alignment horizontal="center" vertical="center"/>
    </xf>
    <xf numFmtId="2" fontId="2" fillId="6" borderId="9" xfId="0" quotePrefix="1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/>
    </xf>
    <xf numFmtId="2" fontId="2" fillId="6" borderId="5" xfId="0" applyNumberFormat="1" applyFont="1" applyFill="1" applyBorder="1" applyAlignment="1">
      <alignment horizontal="center" vertical="center"/>
    </xf>
    <xf numFmtId="167" fontId="2" fillId="6" borderId="5" xfId="0" applyNumberFormat="1" applyFont="1" applyFill="1" applyBorder="1" applyAlignment="1">
      <alignment horizontal="center" vertical="center"/>
    </xf>
    <xf numFmtId="2" fontId="2" fillId="6" borderId="6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5" fillId="0" borderId="2" xfId="3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8" fillId="3" borderId="15" xfId="0" applyFont="1" applyFill="1" applyBorder="1" applyAlignment="1">
      <alignment horizontal="left" wrapText="1"/>
    </xf>
    <xf numFmtId="0" fontId="18" fillId="3" borderId="0" xfId="0" applyFont="1" applyFill="1" applyAlignment="1">
      <alignment horizontal="left" wrapText="1"/>
    </xf>
    <xf numFmtId="0" fontId="14" fillId="3" borderId="2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>
      <alignment horizontal="center" wrapText="1"/>
    </xf>
    <xf numFmtId="0" fontId="13" fillId="7" borderId="8" xfId="0" applyFont="1" applyFill="1" applyBorder="1" applyAlignment="1">
      <alignment horizontal="center" wrapText="1"/>
    </xf>
    <xf numFmtId="0" fontId="13" fillId="7" borderId="12" xfId="0" applyFont="1" applyFill="1" applyBorder="1" applyAlignment="1">
      <alignment horizontal="center" wrapText="1"/>
    </xf>
    <xf numFmtId="0" fontId="13" fillId="7" borderId="9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right"/>
    </xf>
    <xf numFmtId="0" fontId="0" fillId="2" borderId="2" xfId="0" applyFill="1" applyBorder="1" applyAlignment="1">
      <alignment horizontal="left"/>
    </xf>
    <xf numFmtId="14" fontId="14" fillId="3" borderId="2" xfId="0" applyNumberFormat="1" applyFont="1" applyFill="1" applyBorder="1" applyAlignment="1" applyProtection="1">
      <alignment horizontal="center"/>
      <protection locked="0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77</c:v>
                </c:pt>
                <c:pt idx="1">
                  <c:v>94</c:v>
                </c:pt>
                <c:pt idx="2">
                  <c:v>79</c:v>
                </c:pt>
                <c:pt idx="3">
                  <c:v>85</c:v>
                </c:pt>
                <c:pt idx="4">
                  <c:v>110</c:v>
                </c:pt>
                <c:pt idx="5">
                  <c:v>121</c:v>
                </c:pt>
                <c:pt idx="6">
                  <c:v>118</c:v>
                </c:pt>
                <c:pt idx="7">
                  <c:v>114</c:v>
                </c:pt>
                <c:pt idx="8">
                  <c:v>119</c:v>
                </c:pt>
                <c:pt idx="9">
                  <c:v>126</c:v>
                </c:pt>
                <c:pt idx="10">
                  <c:v>125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4-4D9C-A0BB-71C69F6D1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6208"/>
        <c:axId val="59364096"/>
      </c:barChart>
      <c:catAx>
        <c:axId val="5884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364096"/>
        <c:crosses val="autoZero"/>
        <c:auto val="1"/>
        <c:lblAlgn val="ctr"/>
        <c:lblOffset val="100"/>
        <c:noMultiLvlLbl val="0"/>
      </c:catAx>
      <c:valAx>
        <c:axId val="5936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8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C29-4084-ABB0-79A49666A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4400"/>
        <c:axId val="61015936"/>
      </c:barChart>
      <c:catAx>
        <c:axId val="6101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1015936"/>
        <c:crosses val="autoZero"/>
        <c:auto val="1"/>
        <c:lblAlgn val="ctr"/>
        <c:lblOffset val="100"/>
        <c:noMultiLvlLbl val="0"/>
      </c:catAx>
      <c:valAx>
        <c:axId val="610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101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106.5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E-49C4-8317-67CFD237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93824"/>
        <c:axId val="60899712"/>
      </c:barChart>
      <c:catAx>
        <c:axId val="6089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899712"/>
        <c:crosses val="autoZero"/>
        <c:auto val="1"/>
        <c:lblAlgn val="ctr"/>
        <c:lblOffset val="100"/>
        <c:noMultiLvlLbl val="0"/>
      </c:catAx>
      <c:valAx>
        <c:axId val="6089971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89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0.69155844155844159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B-4693-BD52-4494160D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28000"/>
        <c:axId val="60929536"/>
      </c:barChart>
      <c:catAx>
        <c:axId val="6092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929536"/>
        <c:crosses val="autoZero"/>
        <c:auto val="1"/>
        <c:lblAlgn val="ctr"/>
        <c:lblOffset val="100"/>
        <c:noMultiLvlLbl val="0"/>
      </c:catAx>
      <c:valAx>
        <c:axId val="6092953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92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0.5</c:v>
                </c:pt>
                <c:pt idx="1">
                  <c:v>0.61038961038961037</c:v>
                </c:pt>
                <c:pt idx="2">
                  <c:v>0.51298701298701299</c:v>
                </c:pt>
                <c:pt idx="3">
                  <c:v>0.55194805194805197</c:v>
                </c:pt>
                <c:pt idx="4">
                  <c:v>0.7142857142857143</c:v>
                </c:pt>
                <c:pt idx="5">
                  <c:v>0.7857142857142857</c:v>
                </c:pt>
                <c:pt idx="6">
                  <c:v>0.76623376623376627</c:v>
                </c:pt>
                <c:pt idx="7">
                  <c:v>0.74025974025974028</c:v>
                </c:pt>
                <c:pt idx="8">
                  <c:v>0.77272727272727271</c:v>
                </c:pt>
                <c:pt idx="9">
                  <c:v>0.81818181818181823</c:v>
                </c:pt>
                <c:pt idx="10">
                  <c:v>0.81168831168831168</c:v>
                </c:pt>
                <c:pt idx="11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5-42B7-9B7F-707F3E77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91360"/>
        <c:axId val="60992896"/>
      </c:barChart>
      <c:catAx>
        <c:axId val="609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992896"/>
        <c:crosses val="autoZero"/>
        <c:auto val="1"/>
        <c:lblAlgn val="ctr"/>
        <c:lblOffset val="100"/>
        <c:noMultiLvlLbl val="0"/>
      </c:catAx>
      <c:valAx>
        <c:axId val="60992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09913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77</c:v>
                </c:pt>
                <c:pt idx="1">
                  <c:v>94</c:v>
                </c:pt>
                <c:pt idx="2">
                  <c:v>79</c:v>
                </c:pt>
                <c:pt idx="3">
                  <c:v>85</c:v>
                </c:pt>
                <c:pt idx="4">
                  <c:v>110</c:v>
                </c:pt>
                <c:pt idx="5">
                  <c:v>121</c:v>
                </c:pt>
                <c:pt idx="6">
                  <c:v>118</c:v>
                </c:pt>
                <c:pt idx="7">
                  <c:v>114</c:v>
                </c:pt>
                <c:pt idx="8">
                  <c:v>119</c:v>
                </c:pt>
                <c:pt idx="9">
                  <c:v>126</c:v>
                </c:pt>
                <c:pt idx="10">
                  <c:v>125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1-4A5B-9A41-A966B6D9E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0704"/>
        <c:axId val="61006592"/>
      </c:barChart>
      <c:catAx>
        <c:axId val="61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1006592"/>
        <c:crosses val="autoZero"/>
        <c:auto val="1"/>
        <c:lblAlgn val="ctr"/>
        <c:lblOffset val="100"/>
        <c:noMultiLvlLbl val="0"/>
      </c:catAx>
      <c:valAx>
        <c:axId val="6100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00070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E8D-48DB-BADC-5FEA95D4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59360"/>
        <c:axId val="58960896"/>
      </c:barChart>
      <c:catAx>
        <c:axId val="5895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8960896"/>
        <c:crosses val="autoZero"/>
        <c:auto val="1"/>
        <c:lblAlgn val="ctr"/>
        <c:lblOffset val="100"/>
        <c:noMultiLvlLbl val="0"/>
      </c:catAx>
      <c:valAx>
        <c:axId val="5896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95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D63-4835-8FAB-E880EBCD2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1552"/>
        <c:axId val="59033088"/>
      </c:barChart>
      <c:catAx>
        <c:axId val="5903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033088"/>
        <c:crosses val="autoZero"/>
        <c:auto val="1"/>
        <c:lblAlgn val="ctr"/>
        <c:lblOffset val="100"/>
        <c:noMultiLvlLbl val="0"/>
      </c:catAx>
      <c:valAx>
        <c:axId val="590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3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18C-45C7-A6C9-C11BC25B5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46144"/>
        <c:axId val="60252160"/>
      </c:barChart>
      <c:catAx>
        <c:axId val="5904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252160"/>
        <c:crosses val="autoZero"/>
        <c:auto val="1"/>
        <c:lblAlgn val="ctr"/>
        <c:lblOffset val="100"/>
        <c:noMultiLvlLbl val="0"/>
      </c:catAx>
      <c:valAx>
        <c:axId val="6025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D08-4BE2-98EC-27AB2F1F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06016"/>
        <c:axId val="60411904"/>
      </c:barChart>
      <c:catAx>
        <c:axId val="6040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11904"/>
        <c:crosses val="autoZero"/>
        <c:auto val="1"/>
        <c:lblAlgn val="ctr"/>
        <c:lblOffset val="100"/>
        <c:noMultiLvlLbl val="0"/>
      </c:catAx>
      <c:valAx>
        <c:axId val="6041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0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EE0-4ED9-AA11-810AB454D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9536"/>
        <c:axId val="60451072"/>
      </c:barChart>
      <c:catAx>
        <c:axId val="6044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51072"/>
        <c:crosses val="autoZero"/>
        <c:auto val="1"/>
        <c:lblAlgn val="ctr"/>
        <c:lblOffset val="100"/>
        <c:noMultiLvlLbl val="0"/>
      </c:catAx>
      <c:valAx>
        <c:axId val="604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997-4EFA-AE59-1630DBFB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68704"/>
        <c:axId val="60570240"/>
      </c:barChart>
      <c:catAx>
        <c:axId val="6056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570240"/>
        <c:crosses val="autoZero"/>
        <c:auto val="1"/>
        <c:lblAlgn val="ctr"/>
        <c:lblOffset val="100"/>
        <c:noMultiLvlLbl val="0"/>
      </c:catAx>
      <c:valAx>
        <c:axId val="6057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56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D8-4C7F-A41F-135EA409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2448"/>
        <c:axId val="60638336"/>
      </c:barChart>
      <c:catAx>
        <c:axId val="60632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638336"/>
        <c:crosses val="autoZero"/>
        <c:auto val="1"/>
        <c:lblAlgn val="ctr"/>
        <c:lblOffset val="100"/>
        <c:noMultiLvlLbl val="0"/>
      </c:catAx>
      <c:valAx>
        <c:axId val="606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6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7A6-4D28-A54E-27B90565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76256"/>
        <c:axId val="60177792"/>
      </c:barChart>
      <c:catAx>
        <c:axId val="6017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177792"/>
        <c:crosses val="autoZero"/>
        <c:auto val="1"/>
        <c:lblAlgn val="ctr"/>
        <c:lblOffset val="100"/>
        <c:noMultiLvlLbl val="0"/>
      </c:catAx>
      <c:valAx>
        <c:axId val="601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1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1.5)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topLeftCell="A7" workbookViewId="0">
      <selection activeCell="I12" sqref="I12:L12"/>
    </sheetView>
  </sheetViews>
  <sheetFormatPr baseColWidth="10" defaultColWidth="11.44140625" defaultRowHeight="14.4" x14ac:dyDescent="0.3"/>
  <sheetData>
    <row r="9" spans="6:13" ht="23.4" x14ac:dyDescent="0.45">
      <c r="F9" s="100"/>
      <c r="G9" s="100"/>
    </row>
    <row r="11" spans="6:13" ht="21" x14ac:dyDescent="0.4">
      <c r="F11" s="49" t="s">
        <v>36</v>
      </c>
      <c r="I11" s="97" t="s">
        <v>64</v>
      </c>
      <c r="J11" s="97"/>
      <c r="K11" s="97"/>
      <c r="L11" s="97"/>
      <c r="M11" s="97"/>
    </row>
    <row r="12" spans="6:13" ht="23.4" x14ac:dyDescent="0.45">
      <c r="F12" s="50"/>
      <c r="G12" s="51"/>
      <c r="I12" s="101"/>
      <c r="J12" s="101"/>
      <c r="K12" s="101"/>
      <c r="L12" s="101"/>
    </row>
    <row r="13" spans="6:13" ht="21" x14ac:dyDescent="0.4">
      <c r="F13" s="49" t="s">
        <v>37</v>
      </c>
      <c r="I13" s="97">
        <v>1</v>
      </c>
      <c r="J13" s="97"/>
      <c r="K13" s="97"/>
      <c r="L13" s="97"/>
      <c r="M13" s="97"/>
    </row>
    <row r="14" spans="6:13" ht="23.4" x14ac:dyDescent="0.45">
      <c r="F14" s="49" t="s">
        <v>38</v>
      </c>
      <c r="G14" s="51"/>
      <c r="I14" s="98" t="s">
        <v>65</v>
      </c>
      <c r="J14" s="98"/>
      <c r="K14" s="98"/>
      <c r="L14" s="98"/>
      <c r="M14" s="98"/>
    </row>
    <row r="15" spans="6:13" ht="21" x14ac:dyDescent="0.4">
      <c r="F15" s="49" t="s">
        <v>39</v>
      </c>
      <c r="I15" s="98" t="s">
        <v>66</v>
      </c>
      <c r="J15" s="98"/>
      <c r="K15" s="98"/>
      <c r="L15" s="98"/>
      <c r="M15" s="98"/>
    </row>
    <row r="16" spans="6:13" ht="21" x14ac:dyDescent="0.4">
      <c r="F16" s="50"/>
      <c r="I16" s="101"/>
      <c r="J16" s="101"/>
      <c r="K16" s="101"/>
      <c r="L16" s="101"/>
    </row>
    <row r="17" spans="6:13" ht="21" x14ac:dyDescent="0.4">
      <c r="F17" s="49" t="s">
        <v>40</v>
      </c>
      <c r="G17" s="49"/>
      <c r="I17" s="97" t="s">
        <v>67</v>
      </c>
      <c r="J17" s="97"/>
      <c r="K17" s="97"/>
      <c r="L17" s="97"/>
      <c r="M17" s="97"/>
    </row>
    <row r="18" spans="6:13" ht="21" x14ac:dyDescent="0.4">
      <c r="F18" s="49" t="s">
        <v>39</v>
      </c>
      <c r="I18" s="98" t="s">
        <v>68</v>
      </c>
      <c r="J18" s="98"/>
      <c r="K18" s="98"/>
      <c r="L18" s="98"/>
      <c r="M18" s="98"/>
    </row>
    <row r="19" spans="6:13" ht="21" x14ac:dyDescent="0.4">
      <c r="F19" s="49" t="s">
        <v>41</v>
      </c>
      <c r="I19" s="98" t="s">
        <v>69</v>
      </c>
      <c r="J19" s="98"/>
      <c r="K19" s="98"/>
      <c r="L19" s="98"/>
      <c r="M19" s="98"/>
    </row>
    <row r="20" spans="6:13" ht="21" x14ac:dyDescent="0.4">
      <c r="F20" s="49" t="s">
        <v>42</v>
      </c>
      <c r="I20" s="99" t="s">
        <v>70</v>
      </c>
      <c r="J20" s="98"/>
      <c r="K20" s="98"/>
      <c r="L20" s="98"/>
      <c r="M20" s="98"/>
    </row>
    <row r="21" spans="6:13" ht="23.4" x14ac:dyDescent="0.45">
      <c r="G21" s="52"/>
    </row>
    <row r="22" spans="6:13" ht="23.4" x14ac:dyDescent="0.45">
      <c r="F22" s="49" t="s">
        <v>43</v>
      </c>
      <c r="G22" s="52"/>
      <c r="J22" s="97">
        <v>2022</v>
      </c>
      <c r="K22" s="97"/>
      <c r="L22" s="97"/>
      <c r="M22" s="97"/>
    </row>
  </sheetData>
  <protectedRanges>
    <protectedRange sqref="I11:L20" name="Rango1"/>
  </protectedRanges>
  <mergeCells count="12">
    <mergeCell ref="F9:G9"/>
    <mergeCell ref="I12:L12"/>
    <mergeCell ref="I16:L16"/>
    <mergeCell ref="I11:M11"/>
    <mergeCell ref="I13:M13"/>
    <mergeCell ref="I14:M14"/>
    <mergeCell ref="I15:M15"/>
    <mergeCell ref="I17:M17"/>
    <mergeCell ref="I18:M18"/>
    <mergeCell ref="I19:M19"/>
    <mergeCell ref="I20:M20"/>
    <mergeCell ref="J22:M22"/>
  </mergeCells>
  <hyperlinks>
    <hyperlink ref="I20" r:id="rId1" xr:uid="{E90079E5-0053-4BC8-B728-5A3ED667794E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G3" sqref="G1:G1048576"/>
    </sheetView>
  </sheetViews>
  <sheetFormatPr baseColWidth="10" defaultColWidth="11.44140625" defaultRowHeight="14.4" x14ac:dyDescent="0.3"/>
  <cols>
    <col min="1" max="2" width="12.6640625" customWidth="1"/>
    <col min="3" max="3" width="13.6640625" customWidth="1"/>
    <col min="4" max="4" width="14" customWidth="1"/>
    <col min="5" max="5" width="15.6640625" customWidth="1"/>
    <col min="6" max="6" width="22.5546875" customWidth="1"/>
    <col min="7" max="7" width="13.777343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</row>
    <row r="2" spans="1:8" x14ac:dyDescent="0.3">
      <c r="A2" s="103" t="s">
        <v>44</v>
      </c>
      <c r="B2" s="103"/>
      <c r="C2" s="107"/>
      <c r="D2" s="107"/>
      <c r="E2" s="107"/>
      <c r="F2" s="107"/>
      <c r="G2" s="107"/>
    </row>
    <row r="3" spans="1:8" x14ac:dyDescent="0.3">
      <c r="A3" s="103" t="s">
        <v>45</v>
      </c>
      <c r="B3" s="103"/>
      <c r="C3" s="18">
        <f>IF('Datos Generales'!J22="","",'Datos Generales'!J22)</f>
        <v>2022</v>
      </c>
      <c r="D3" s="18"/>
      <c r="E3" s="18"/>
      <c r="F3" s="18"/>
      <c r="G3" s="18"/>
    </row>
    <row r="4" spans="1:8" x14ac:dyDescent="0.3">
      <c r="A4" s="103" t="s">
        <v>29</v>
      </c>
      <c r="B4" s="103"/>
      <c r="C4" s="107"/>
      <c r="D4" s="107"/>
      <c r="E4" s="107"/>
      <c r="F4" s="107"/>
      <c r="G4" s="107"/>
    </row>
    <row r="5" spans="1:8" x14ac:dyDescent="0.3">
      <c r="A5" s="103" t="s">
        <v>30</v>
      </c>
      <c r="B5" s="103"/>
      <c r="C5" s="107"/>
      <c r="D5" s="107"/>
      <c r="E5" s="107"/>
      <c r="F5" s="107"/>
      <c r="G5" s="107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22"/>
    </row>
    <row r="7" spans="1:8" ht="18" customHeight="1" x14ac:dyDescent="0.3">
      <c r="A7" s="23"/>
      <c r="B7" s="23"/>
      <c r="C7" s="104" t="s">
        <v>55</v>
      </c>
      <c r="D7" s="104"/>
      <c r="E7" s="104"/>
      <c r="F7" s="104"/>
      <c r="G7" s="104"/>
      <c r="H7" s="41"/>
    </row>
    <row r="8" spans="1:8" ht="15.75" customHeight="1" x14ac:dyDescent="0.3">
      <c r="C8" s="105"/>
      <c r="D8" s="105"/>
      <c r="E8" s="105"/>
      <c r="F8" s="105"/>
      <c r="G8" s="105"/>
      <c r="H8" s="41"/>
    </row>
    <row r="10" spans="1:8" ht="37.5" customHeight="1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42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43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43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43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43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43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43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43" t="s">
        <v>9</v>
      </c>
      <c r="C18" s="1"/>
      <c r="D18" s="7"/>
      <c r="E18" s="1"/>
      <c r="F18" s="6" t="str">
        <f t="shared" si="0"/>
        <v/>
      </c>
      <c r="G18" s="6"/>
    </row>
    <row r="19" spans="2:7" x14ac:dyDescent="0.3">
      <c r="B19" s="43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43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43" t="s">
        <v>12</v>
      </c>
      <c r="C21" s="8"/>
      <c r="D21" s="9"/>
      <c r="E21" s="8"/>
      <c r="F21" s="6" t="str">
        <f t="shared" si="0"/>
        <v/>
      </c>
      <c r="G21" s="6"/>
    </row>
    <row r="22" spans="2:7" ht="15" thickBot="1" x14ac:dyDescent="0.35">
      <c r="B22" s="44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19" sqref="I19"/>
    </sheetView>
  </sheetViews>
  <sheetFormatPr baseColWidth="10" defaultColWidth="11.44140625" defaultRowHeight="14.4" x14ac:dyDescent="0.3"/>
  <cols>
    <col min="1" max="2" width="12.6640625" customWidth="1"/>
    <col min="3" max="4" width="13.5546875" customWidth="1"/>
    <col min="5" max="5" width="15.6640625" customWidth="1"/>
    <col min="6" max="6" width="23.5546875" customWidth="1"/>
    <col min="7" max="7" width="13.777343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</row>
    <row r="2" spans="1:8" x14ac:dyDescent="0.3">
      <c r="A2" s="103" t="s">
        <v>44</v>
      </c>
      <c r="B2" s="103"/>
      <c r="C2" s="107"/>
      <c r="D2" s="107"/>
      <c r="E2" s="107"/>
      <c r="F2" s="107"/>
      <c r="G2" s="107"/>
    </row>
    <row r="3" spans="1:8" x14ac:dyDescent="0.3">
      <c r="A3" s="103" t="s">
        <v>45</v>
      </c>
      <c r="B3" s="103"/>
      <c r="C3" s="107">
        <f>IF('Datos Generales'!J22="","",'Datos Generales'!J22)</f>
        <v>2022</v>
      </c>
      <c r="D3" s="107"/>
      <c r="E3" s="107"/>
      <c r="F3" s="107"/>
      <c r="G3" s="107"/>
    </row>
    <row r="4" spans="1:8" x14ac:dyDescent="0.3">
      <c r="A4" s="103" t="s">
        <v>29</v>
      </c>
      <c r="B4" s="103"/>
      <c r="C4" s="107"/>
      <c r="D4" s="107"/>
      <c r="E4" s="107"/>
      <c r="F4" s="107"/>
      <c r="G4" s="107"/>
    </row>
    <row r="5" spans="1:8" x14ac:dyDescent="0.3">
      <c r="A5" s="103" t="s">
        <v>30</v>
      </c>
      <c r="B5" s="103"/>
      <c r="C5" s="107"/>
      <c r="D5" s="107"/>
      <c r="E5" s="107"/>
      <c r="F5" s="107"/>
      <c r="G5" s="107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22"/>
    </row>
    <row r="7" spans="1:8" ht="18.75" customHeight="1" x14ac:dyDescent="0.3">
      <c r="A7" s="23"/>
      <c r="B7" s="23"/>
      <c r="C7" s="104" t="s">
        <v>55</v>
      </c>
      <c r="D7" s="104"/>
      <c r="E7" s="104"/>
      <c r="F7" s="104"/>
      <c r="G7" s="104"/>
      <c r="H7" s="41"/>
    </row>
    <row r="8" spans="1:8" ht="15.75" customHeight="1" x14ac:dyDescent="0.3">
      <c r="C8" s="105"/>
      <c r="D8" s="105"/>
      <c r="E8" s="105"/>
      <c r="F8" s="105"/>
      <c r="G8" s="105"/>
      <c r="H8" s="41"/>
    </row>
    <row r="10" spans="1:8" ht="29.4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42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43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43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43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43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43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43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43" t="s">
        <v>9</v>
      </c>
      <c r="C18" s="1"/>
      <c r="D18" s="7"/>
      <c r="E18" s="1"/>
      <c r="F18" s="6" t="str">
        <f t="shared" si="0"/>
        <v/>
      </c>
      <c r="G18" s="6"/>
    </row>
    <row r="19" spans="2:7" x14ac:dyDescent="0.3">
      <c r="B19" s="43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43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43" t="s">
        <v>12</v>
      </c>
      <c r="C21" s="8"/>
      <c r="D21" s="9"/>
      <c r="E21" s="8"/>
      <c r="F21" s="6" t="str">
        <f>IF(C21=0,"",C21/E21)</f>
        <v/>
      </c>
      <c r="G21" s="6"/>
    </row>
    <row r="22" spans="2:7" ht="15" thickBot="1" x14ac:dyDescent="0.35">
      <c r="B22" s="44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C3:G3"/>
    <mergeCell ref="C2:G2"/>
    <mergeCell ref="C1:G1"/>
    <mergeCell ref="A1:B1"/>
    <mergeCell ref="A2:B2"/>
    <mergeCell ref="A3:B3"/>
    <mergeCell ref="A4:B4"/>
    <mergeCell ref="A5:B5"/>
    <mergeCell ref="A6:B6"/>
    <mergeCell ref="C6:G6"/>
    <mergeCell ref="C7:G8"/>
    <mergeCell ref="C5:G5"/>
    <mergeCell ref="C4:G4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ColWidth="11.44140625" defaultRowHeight="14.4" x14ac:dyDescent="0.3"/>
  <cols>
    <col min="1" max="1" width="31" style="53" customWidth="1"/>
    <col min="2" max="2" width="15.6640625" style="53" customWidth="1"/>
    <col min="3" max="4" width="17.5546875" style="53" customWidth="1"/>
    <col min="5" max="5" width="26.6640625" style="53" customWidth="1"/>
    <col min="6" max="16384" width="11.44140625" style="53"/>
  </cols>
  <sheetData>
    <row r="2" spans="1:6" x14ac:dyDescent="0.3">
      <c r="A2" s="116" t="s">
        <v>32</v>
      </c>
      <c r="B2" s="116"/>
      <c r="C2" s="114" t="str">
        <f>IF('Datos Generales'!I11="","",'Datos Generales'!I11)</f>
        <v xml:space="preserve">Imprenta Nacional </v>
      </c>
      <c r="D2" s="114"/>
      <c r="E2" s="114"/>
      <c r="F2" s="114"/>
    </row>
    <row r="3" spans="1:6" x14ac:dyDescent="0.3">
      <c r="A3" s="116" t="s">
        <v>48</v>
      </c>
      <c r="B3" s="116"/>
      <c r="C3" s="115"/>
      <c r="D3" s="115"/>
      <c r="E3" s="115"/>
      <c r="F3" s="115"/>
    </row>
    <row r="4" spans="1:6" x14ac:dyDescent="0.3">
      <c r="A4" s="54"/>
      <c r="B4" s="54"/>
      <c r="C4" s="55"/>
      <c r="D4" s="55"/>
      <c r="E4" s="55"/>
      <c r="F4" s="55"/>
    </row>
    <row r="5" spans="1:6" ht="15" thickBot="1" x14ac:dyDescent="0.35"/>
    <row r="6" spans="1:6" x14ac:dyDescent="0.3">
      <c r="A6" s="110" t="s">
        <v>58</v>
      </c>
      <c r="B6" s="111"/>
      <c r="C6" s="111"/>
      <c r="D6" s="112"/>
      <c r="E6" s="113"/>
    </row>
    <row r="7" spans="1:6" ht="50.25" customHeight="1" thickBot="1" x14ac:dyDescent="0.35">
      <c r="A7" s="56" t="s">
        <v>31</v>
      </c>
      <c r="B7" s="57" t="s">
        <v>59</v>
      </c>
      <c r="C7" s="57" t="s">
        <v>62</v>
      </c>
      <c r="D7" s="58" t="s">
        <v>49</v>
      </c>
      <c r="E7" s="59" t="s">
        <v>60</v>
      </c>
    </row>
    <row r="8" spans="1:6" x14ac:dyDescent="0.3">
      <c r="A8" s="60">
        <f>IF('edificio 1'!$C$2="","",'edificio 1'!$C$2)</f>
        <v>1</v>
      </c>
      <c r="B8" s="61">
        <f>'edificio 1'!C24</f>
        <v>106.5</v>
      </c>
      <c r="C8" s="62">
        <f>'edificio 1'!$D$24</f>
        <v>231844.66666666666</v>
      </c>
      <c r="D8" s="63">
        <f>'edificio 1'!E$24</f>
        <v>154</v>
      </c>
      <c r="E8" s="64">
        <f>IF(B8=" "," ",B8/D8)</f>
        <v>0.69155844155844159</v>
      </c>
    </row>
    <row r="9" spans="1:6" x14ac:dyDescent="0.3">
      <c r="A9" s="65" t="str">
        <f>IF('edificio 2'!C2="","",'edificio 2'!C2)</f>
        <v/>
      </c>
      <c r="B9" s="66" t="str">
        <f>'edificio 2'!C24</f>
        <v xml:space="preserve"> </v>
      </c>
      <c r="C9" s="67" t="str">
        <f>'edificio 2'!$D$24</f>
        <v xml:space="preserve"> </v>
      </c>
      <c r="D9" s="68" t="str">
        <f>'edificio 2'!E$24</f>
        <v/>
      </c>
      <c r="E9" s="69" t="str">
        <f t="shared" ref="E9:E17" si="0">IF(B9=" "," ",B9/D9)</f>
        <v xml:space="preserve"> </v>
      </c>
    </row>
    <row r="10" spans="1:6" x14ac:dyDescent="0.3">
      <c r="A10" s="65" t="str">
        <f>IF('edificio 3'!$C$2="","",'edificio 3'!$C$2)</f>
        <v/>
      </c>
      <c r="B10" s="66" t="str">
        <f>'edificio 3'!C24</f>
        <v xml:space="preserve"> </v>
      </c>
      <c r="C10" s="67" t="str">
        <f>'edificio 3'!$D$24</f>
        <v xml:space="preserve"> </v>
      </c>
      <c r="D10" s="68" t="str">
        <f>'edificio 3'!E$24</f>
        <v/>
      </c>
      <c r="E10" s="70" t="str">
        <f t="shared" si="0"/>
        <v xml:space="preserve"> </v>
      </c>
    </row>
    <row r="11" spans="1:6" x14ac:dyDescent="0.3">
      <c r="A11" s="65" t="str">
        <f>IF('edificio 4'!$C$2="","",'edificio 4'!$C$2)</f>
        <v/>
      </c>
      <c r="B11" s="66" t="str">
        <f>'edificio 4'!$C$24</f>
        <v xml:space="preserve"> </v>
      </c>
      <c r="C11" s="67" t="str">
        <f>'edificio 4'!$D$24</f>
        <v xml:space="preserve"> </v>
      </c>
      <c r="D11" s="68" t="str">
        <f>'edificio 4'!E$24</f>
        <v/>
      </c>
      <c r="E11" s="70" t="str">
        <f t="shared" si="0"/>
        <v xml:space="preserve"> </v>
      </c>
    </row>
    <row r="12" spans="1:6" x14ac:dyDescent="0.3">
      <c r="A12" s="65" t="str">
        <f>IF('edificio 5'!$C$2="","",'edificio 5'!$C$2)</f>
        <v/>
      </c>
      <c r="B12" s="66" t="str">
        <f>'edificio 5'!$C$24</f>
        <v xml:space="preserve"> </v>
      </c>
      <c r="C12" s="67" t="str">
        <f>'edificio 5'!$D$24</f>
        <v xml:space="preserve"> </v>
      </c>
      <c r="D12" s="68" t="str">
        <f>'edificio 5'!E$24</f>
        <v/>
      </c>
      <c r="E12" s="70" t="str">
        <f t="shared" si="0"/>
        <v xml:space="preserve"> </v>
      </c>
    </row>
    <row r="13" spans="1:6" x14ac:dyDescent="0.3">
      <c r="A13" s="65" t="str">
        <f>IF('edificio 6'!$C$2="","",'edificio 6'!$C$2)</f>
        <v/>
      </c>
      <c r="B13" s="66" t="str">
        <f>'edificio 6'!$C$24</f>
        <v xml:space="preserve"> </v>
      </c>
      <c r="C13" s="67" t="str">
        <f>'edificio 6'!$D$24</f>
        <v xml:space="preserve"> </v>
      </c>
      <c r="D13" s="68" t="str">
        <f>'edificio 6'!E$24</f>
        <v/>
      </c>
      <c r="E13" s="70" t="str">
        <f t="shared" si="0"/>
        <v xml:space="preserve"> </v>
      </c>
    </row>
    <row r="14" spans="1:6" x14ac:dyDescent="0.3">
      <c r="A14" s="65" t="str">
        <f>IF('edificio 7'!$C$2="","",'edificio 7'!$C$2)</f>
        <v/>
      </c>
      <c r="B14" s="66" t="str">
        <f>'edificio 7'!$C$24</f>
        <v xml:space="preserve"> </v>
      </c>
      <c r="C14" s="67" t="str">
        <f>'edificio 7'!$D$24</f>
        <v xml:space="preserve"> </v>
      </c>
      <c r="D14" s="68" t="str">
        <f>'edificio 7'!E$24</f>
        <v/>
      </c>
      <c r="E14" s="70" t="str">
        <f t="shared" si="0"/>
        <v xml:space="preserve"> </v>
      </c>
    </row>
    <row r="15" spans="1:6" x14ac:dyDescent="0.3">
      <c r="A15" s="65" t="str">
        <f>IF('edificio 8'!$C$2="","",'edificio 8'!$C$2)</f>
        <v/>
      </c>
      <c r="B15" s="66" t="str">
        <f>'edificio 8'!$C$24</f>
        <v xml:space="preserve"> </v>
      </c>
      <c r="C15" s="67" t="str">
        <f>'edificio 8'!$D$24</f>
        <v xml:space="preserve"> </v>
      </c>
      <c r="D15" s="68" t="str">
        <f>'edificio 8'!E$24</f>
        <v/>
      </c>
      <c r="E15" s="70" t="str">
        <f t="shared" si="0"/>
        <v xml:space="preserve"> </v>
      </c>
    </row>
    <row r="16" spans="1:6" x14ac:dyDescent="0.3">
      <c r="A16" s="65" t="str">
        <f>IF('edificio 9'!$C$2="","",'edificio 9'!$C$2)</f>
        <v/>
      </c>
      <c r="B16" s="66" t="str">
        <f>'edificio 9'!$C$24</f>
        <v xml:space="preserve"> </v>
      </c>
      <c r="C16" s="67" t="str">
        <f>'edificio 9'!$D$24</f>
        <v xml:space="preserve"> </v>
      </c>
      <c r="D16" s="68" t="str">
        <f>'edificio 9'!E$24</f>
        <v/>
      </c>
      <c r="E16" s="70" t="str">
        <f t="shared" si="0"/>
        <v xml:space="preserve"> </v>
      </c>
    </row>
    <row r="17" spans="1:5" ht="15" thickBot="1" x14ac:dyDescent="0.35">
      <c r="A17" s="71" t="str">
        <f>IF('edificio 10'!$C$2="","",'edificio 10'!$C$2)</f>
        <v/>
      </c>
      <c r="B17" s="72" t="str">
        <f>'edificio 10'!$C$24</f>
        <v xml:space="preserve"> </v>
      </c>
      <c r="C17" s="73" t="str">
        <f>'edificio 10'!$D$24</f>
        <v xml:space="preserve"> </v>
      </c>
      <c r="D17" s="74" t="str">
        <f>'edificio 10'!E$24</f>
        <v/>
      </c>
      <c r="E17" s="75" t="str">
        <f t="shared" si="0"/>
        <v xml:space="preserve"> </v>
      </c>
    </row>
    <row r="18" spans="1:5" x14ac:dyDescent="0.3">
      <c r="A18" s="76" t="s">
        <v>14</v>
      </c>
      <c r="B18" s="77">
        <f>SUM(B8:B17)</f>
        <v>106.5</v>
      </c>
      <c r="C18" s="78">
        <f>SUM(C8:C17)</f>
        <v>231844.66666666666</v>
      </c>
      <c r="D18" s="79">
        <f>SUM(D8:D17)</f>
        <v>154</v>
      </c>
      <c r="E18" s="80" t="s">
        <v>57</v>
      </c>
    </row>
    <row r="19" spans="1:5" ht="15" thickBot="1" x14ac:dyDescent="0.35">
      <c r="A19" s="81" t="s">
        <v>61</v>
      </c>
      <c r="B19" s="82" t="s">
        <v>57</v>
      </c>
      <c r="C19" s="82" t="s">
        <v>57</v>
      </c>
      <c r="D19" s="82" t="s">
        <v>57</v>
      </c>
      <c r="E19" s="82">
        <f>IF(B18="","",B18/D18)</f>
        <v>0.69155844155844159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18.33203125" style="53" customWidth="1"/>
    <col min="2" max="2" width="13.44140625" style="53" customWidth="1"/>
    <col min="3" max="3" width="16.6640625" style="53" customWidth="1"/>
    <col min="4" max="4" width="13.33203125" style="53" customWidth="1"/>
    <col min="5" max="5" width="18.88671875" style="53" customWidth="1"/>
    <col min="6" max="16384" width="11.44140625" style="53"/>
  </cols>
  <sheetData>
    <row r="2" spans="1:5" x14ac:dyDescent="0.3">
      <c r="A2" s="116" t="s">
        <v>32</v>
      </c>
      <c r="B2" s="116"/>
      <c r="C2" s="114" t="str">
        <f>IF('Datos Generales'!I11="","",'Datos Generales'!I11)</f>
        <v xml:space="preserve">Imprenta Nacional </v>
      </c>
      <c r="D2" s="114"/>
      <c r="E2" s="114"/>
    </row>
    <row r="3" spans="1:5" x14ac:dyDescent="0.3">
      <c r="A3" s="116" t="s">
        <v>45</v>
      </c>
      <c r="B3" s="116"/>
      <c r="C3" s="117"/>
      <c r="D3" s="117"/>
      <c r="E3" s="117"/>
    </row>
    <row r="4" spans="1:5" ht="15" thickBot="1" x14ac:dyDescent="0.35"/>
    <row r="5" spans="1:5" x14ac:dyDescent="0.3">
      <c r="A5" s="110" t="s">
        <v>51</v>
      </c>
      <c r="B5" s="111"/>
      <c r="C5" s="111"/>
      <c r="D5" s="111"/>
      <c r="E5" s="113"/>
    </row>
    <row r="6" spans="1:5" ht="43.8" thickBot="1" x14ac:dyDescent="0.35">
      <c r="A6" s="56" t="s">
        <v>0</v>
      </c>
      <c r="B6" s="57" t="s">
        <v>33</v>
      </c>
      <c r="C6" s="57" t="s">
        <v>1</v>
      </c>
      <c r="D6" s="57" t="s">
        <v>49</v>
      </c>
      <c r="E6" s="59" t="s">
        <v>50</v>
      </c>
    </row>
    <row r="7" spans="1:5" x14ac:dyDescent="0.3">
      <c r="A7" s="60" t="s">
        <v>16</v>
      </c>
      <c r="B7" s="61">
        <f>IF(SUM('edificio 1'!C11+'edificio 2'!C11+'edificio 3'!C11+'edificio 4'!C11+'edificio 5'!C11+'edificio 6'!C11+'edificio 7'!C11+'edificio 8'!C11+'edificio 9'!C11+'edificio 10'!C11)=0," ",SUM('edificio 1'!C11+'edificio 2'!C11+'edificio 3'!C11+'edificio 4'!C11+'edificio 5'!C11+'edificio 6'!C11+'edificio 7'!C11+'edificio 8'!C11+'edificio 9'!C11+'edificio 10'!C11))</f>
        <v>77</v>
      </c>
      <c r="C7" s="83">
        <f>IF(SUM('edificio 1'!D11+'edificio 2'!D11+'edificio 3'!D11+'edificio 4'!D11+'edificio 5'!D11+'edificio 6'!D11+'edificio 7'!D11+'edificio 8'!D11+'edificio 9'!D11+'edificio 10'!D11)=0," ",SUM('edificio 1'!D11+'edificio 2'!D11+'edificio 3'!D11+'edificio 4'!D11+'edificio 5'!D11+'edificio 6'!D11+'edificio 7'!D11+'edificio 8'!D11+'edificio 9'!D11+'edificio 10'!D11))</f>
        <v>166890</v>
      </c>
      <c r="D7" s="85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154</v>
      </c>
      <c r="E7" s="84">
        <f>IF(B7=" "," ",B7/D7)</f>
        <v>0.5</v>
      </c>
    </row>
    <row r="8" spans="1:5" x14ac:dyDescent="0.3">
      <c r="A8" s="65" t="s">
        <v>17</v>
      </c>
      <c r="B8" s="66">
        <f>IF(SUM('edificio 1'!C12+'edificio 2'!C12+'edificio 3'!C12+'edificio 4'!C12+'edificio 5'!C12+'edificio 6'!C12+'edificio 7'!C12+'edificio 8'!C12+'edificio 9'!C12+'edificio 10'!C12)=0," ",SUM('edificio 1'!C12+'edificio 2'!C12+'edificio 3'!C12+'edificio 4'!C12+'edificio 5'!C12+'edificio 6'!C12+'edificio 7'!C12+'edificio 8'!C12+'edificio 9'!C12+'edificio 10'!C12))</f>
        <v>94</v>
      </c>
      <c r="C8" s="83">
        <f>IF(SUM('edificio 1'!D12+'edificio 2'!D12+'edificio 3'!D12+'edificio 4'!D12+'edificio 5'!D12+'edificio 6'!D12+'edificio 7'!D12+'edificio 8'!D12+'edificio 9'!D12+'edificio 10'!D12)=0," ",SUM('edificio 1'!D12+'edificio 2'!D12+'edificio 3'!D12+'edificio 4'!D12+'edificio 5'!D12+'edificio 6'!D12+'edificio 7'!D12+'edificio 8'!D12+'edificio 9'!D12+'edificio 10'!D12))</f>
        <v>206900</v>
      </c>
      <c r="D8" s="85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154</v>
      </c>
      <c r="E8" s="70">
        <f t="shared" ref="E8:E18" si="0">IF(B8=" "," ",B8/D8)</f>
        <v>0.61038961038961037</v>
      </c>
    </row>
    <row r="9" spans="1:5" x14ac:dyDescent="0.3">
      <c r="A9" s="65" t="s">
        <v>18</v>
      </c>
      <c r="B9" s="66">
        <f>IF(SUM('edificio 1'!C13+'edificio 2'!C13+'edificio 3'!C13+'edificio 4'!C13+'edificio 5'!C13+'edificio 6'!C13+'edificio 7'!C13+'edificio 8'!C13+'edificio 9'!C13+'edificio 10'!C13)=0," ",SUM('edificio 1'!C13+'edificio 2'!C13+'edificio 3'!C13+'edificio 4'!C13+'edificio 5'!C13+'edificio 6'!C13+'edificio 7'!C13+'edificio 8'!C13+'edificio 9'!C13+'edificio 10'!C13))</f>
        <v>79</v>
      </c>
      <c r="C9" s="83">
        <f>IF(SUM('edificio 1'!D13+'edificio 2'!D13+'edificio 3'!D13+'edificio 4'!D13+'edificio 5'!D13+'edificio 6'!D13+'edificio 7'!D13+'edificio 8'!D13+'edificio 9'!D13+'edificio 10'!D13)=0," ",SUM('edificio 1'!D13+'edificio 2'!D13+'edificio 3'!D13+'edificio 4'!D13+'edificio 5'!D13+'edificio 6'!D13+'edificio 7'!D13+'edificio 8'!D13+'edificio 9'!D13+'edificio 10'!D13))</f>
        <v>171804</v>
      </c>
      <c r="D9" s="85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154</v>
      </c>
      <c r="E9" s="70">
        <f t="shared" si="0"/>
        <v>0.51298701298701299</v>
      </c>
    </row>
    <row r="10" spans="1:5" x14ac:dyDescent="0.3">
      <c r="A10" s="65" t="s">
        <v>19</v>
      </c>
      <c r="B10" s="66">
        <f>IF(SUM('edificio 1'!C14+'edificio 2'!C14+'edificio 3'!C14+'edificio 4'!C14+'edificio 5'!C14+'edificio 6'!C14+'edificio 7'!C14+'edificio 8'!C14+'edificio 9'!C14+'edificio 10'!C14)=0," ",SUM('edificio 1'!C14+'edificio 2'!C14+'edificio 3'!C14+'edificio 4'!C14+'edificio 5'!C14+'edificio 6'!C14+'edificio 7'!C14+'edificio 8'!C14+'edificio 9'!C14+'edificio 10'!C14))</f>
        <v>85</v>
      </c>
      <c r="C10" s="83">
        <f>IF(SUM('edificio 1'!D14+'edificio 2'!D14+'edificio 3'!D14+'edificio 4'!D14+'edificio 5'!D14+'edificio 6'!D14+'edificio 7'!D14+'edificio 8'!D14+'edificio 9'!D14+'edificio 10'!D14)=0," ",SUM('edificio 1'!D14+'edificio 2'!D14+'edificio 3'!D14+'edificio 4'!D14+'edificio 5'!D14+'edificio 6'!D14+'edificio 7'!D14+'edificio 8'!D14+'edificio 9'!D14+'edificio 10'!D14))</f>
        <v>187847</v>
      </c>
      <c r="D10" s="85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154</v>
      </c>
      <c r="E10" s="70">
        <f t="shared" si="0"/>
        <v>0.55194805194805197</v>
      </c>
    </row>
    <row r="11" spans="1:5" x14ac:dyDescent="0.3">
      <c r="A11" s="65" t="s">
        <v>20</v>
      </c>
      <c r="B11" s="66">
        <f>IF(SUM('edificio 1'!C15+'edificio 2'!C15+'edificio 3'!C15+'edificio 4'!C15+'edificio 5'!C15+'edificio 6'!C15+'edificio 7'!C15+'edificio 8'!C15+'edificio 9'!C15+'edificio 10'!C15)=0," ",SUM('edificio 1'!C15+'edificio 2'!C15+'edificio 3'!C15+'edificio 4'!C15+'edificio 5'!C15+'edificio 6'!C15+'edificio 7'!C15+'edificio 8'!C15+'edificio 9'!C15+'edificio 10'!C15))</f>
        <v>110</v>
      </c>
      <c r="C11" s="83">
        <f>IF(SUM('edificio 1'!D15+'edificio 2'!D15+'edificio 3'!D15+'edificio 4'!D15+'edificio 5'!D15+'edificio 6'!D15+'edificio 7'!D15+'edificio 8'!D15+'edificio 9'!D15+'edificio 10'!D15)=0," ",SUM('edificio 1'!D15+'edificio 2'!D15+'edificio 3'!D15+'edificio 4'!D15+'edificio 5'!D15+'edificio 6'!D15+'edificio 7'!D15+'edificio 8'!D15+'edificio 9'!D15+'edificio 10'!D15))</f>
        <v>241514</v>
      </c>
      <c r="D11" s="85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154</v>
      </c>
      <c r="E11" s="70">
        <f t="shared" si="0"/>
        <v>0.7142857142857143</v>
      </c>
    </row>
    <row r="12" spans="1:5" x14ac:dyDescent="0.3">
      <c r="A12" s="65" t="s">
        <v>21</v>
      </c>
      <c r="B12" s="66">
        <f>IF(SUM('edificio 1'!C16+'edificio 2'!C16+'edificio 3'!C16+'edificio 4'!C16+'edificio 5'!C16+'edificio 6'!C16+'edificio 7'!C16+'edificio 8'!C16+'edificio 9'!C16+'edificio 10'!C16)=0," ",SUM('edificio 1'!C16+'edificio 2'!C16+'edificio 3'!C16+'edificio 4'!C16+'edificio 5'!C16+'edificio 6'!C16+'edificio 7'!C16+'edificio 8'!C16+'edificio 9'!C16+'edificio 10'!C16))</f>
        <v>121</v>
      </c>
      <c r="C12" s="83">
        <f>IF(SUM('edificio 1'!D16+'edificio 2'!D16+'edificio 3'!D16+'edificio 4'!D16+'edificio 5'!D16+'edificio 6'!D16+'edificio 7'!D16+'edificio 8'!D16+'edificio 9'!D16+'edificio 10'!D16)=0," ",SUM('edificio 1'!D16+'edificio 2'!D16+'edificio 3'!D16+'edificio 4'!D16+'edificio 5'!D16+'edificio 6'!D16+'edificio 7'!D16+'edificio 8'!D16+'edificio 9'!D16+'edificio 10'!D16))</f>
        <v>266388</v>
      </c>
      <c r="D12" s="85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154</v>
      </c>
      <c r="E12" s="70">
        <f t="shared" si="0"/>
        <v>0.7857142857142857</v>
      </c>
    </row>
    <row r="13" spans="1:5" x14ac:dyDescent="0.3">
      <c r="A13" s="65" t="s">
        <v>22</v>
      </c>
      <c r="B13" s="66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118</v>
      </c>
      <c r="C13" s="83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259604</v>
      </c>
      <c r="D13" s="85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154</v>
      </c>
      <c r="E13" s="70">
        <f t="shared" si="0"/>
        <v>0.76623376623376627</v>
      </c>
    </row>
    <row r="14" spans="1:5" x14ac:dyDescent="0.3">
      <c r="A14" s="65" t="s">
        <v>23</v>
      </c>
      <c r="B14" s="66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114</v>
      </c>
      <c r="C14" s="83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241472</v>
      </c>
      <c r="D14" s="85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154</v>
      </c>
      <c r="E14" s="70">
        <f t="shared" si="0"/>
        <v>0.74025974025974028</v>
      </c>
    </row>
    <row r="15" spans="1:5" x14ac:dyDescent="0.3">
      <c r="A15" s="65" t="s">
        <v>24</v>
      </c>
      <c r="B15" s="66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119</v>
      </c>
      <c r="C15" s="83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253514</v>
      </c>
      <c r="D15" s="85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154</v>
      </c>
      <c r="E15" s="70">
        <f t="shared" si="0"/>
        <v>0.77272727272727271</v>
      </c>
    </row>
    <row r="16" spans="1:5" x14ac:dyDescent="0.3">
      <c r="A16" s="65" t="s">
        <v>25</v>
      </c>
      <c r="B16" s="66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126</v>
      </c>
      <c r="C16" s="83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269257</v>
      </c>
      <c r="D16" s="85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154</v>
      </c>
      <c r="E16" s="70">
        <f t="shared" si="0"/>
        <v>0.81818181818181823</v>
      </c>
    </row>
    <row r="17" spans="1:5" x14ac:dyDescent="0.3">
      <c r="A17" s="65" t="s">
        <v>26</v>
      </c>
      <c r="B17" s="66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125</v>
      </c>
      <c r="C17" s="83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275433</v>
      </c>
      <c r="D17" s="85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154</v>
      </c>
      <c r="E17" s="70">
        <f t="shared" si="0"/>
        <v>0.81168831168831168</v>
      </c>
    </row>
    <row r="18" spans="1:5" ht="15" thickBot="1" x14ac:dyDescent="0.35">
      <c r="A18" s="71" t="s">
        <v>27</v>
      </c>
      <c r="B18" s="72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110</v>
      </c>
      <c r="C18" s="83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241513</v>
      </c>
      <c r="D18" s="86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154</v>
      </c>
      <c r="E18" s="75">
        <f t="shared" si="0"/>
        <v>0.7142857142857143</v>
      </c>
    </row>
    <row r="19" spans="1:5" x14ac:dyDescent="0.3">
      <c r="A19" s="87" t="s">
        <v>14</v>
      </c>
      <c r="B19" s="88">
        <f>SUM(B7:B18)</f>
        <v>1278</v>
      </c>
      <c r="C19" s="89">
        <f>SUM(C7:C16)</f>
        <v>2265190</v>
      </c>
      <c r="D19" s="90" t="s">
        <v>57</v>
      </c>
      <c r="E19" s="91" t="s">
        <v>57</v>
      </c>
    </row>
    <row r="20" spans="1:5" ht="15" thickBot="1" x14ac:dyDescent="0.35">
      <c r="A20" s="92" t="s">
        <v>61</v>
      </c>
      <c r="B20" s="93">
        <f>IF(SUM(B7:B18)=" "," ",AVERAGE(B7:B18))</f>
        <v>106.5</v>
      </c>
      <c r="C20" s="94">
        <f>IF(SUM(C7:C18)=" "," ",AVERAGE(C7:C18))</f>
        <v>231844.66666666666</v>
      </c>
      <c r="D20" s="93">
        <f>AVERAGEIF(D7:D18,"&gt;0",D7:D18)</f>
        <v>154</v>
      </c>
      <c r="E20" s="95">
        <f>IF(SUM(E7:E18)=0,"",AVERAGE(E7:E18))</f>
        <v>0.69155844155844159</v>
      </c>
    </row>
  </sheetData>
  <sheetProtection sheet="1" objects="1" scenarios="1"/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zoomScaleNormal="100" workbookViewId="0">
      <selection activeCell="F22" sqref="F22"/>
    </sheetView>
  </sheetViews>
  <sheetFormatPr baseColWidth="10" defaultColWidth="11.44140625" defaultRowHeight="14.4" x14ac:dyDescent="0.3"/>
  <cols>
    <col min="1" max="2" width="12.6640625" customWidth="1"/>
    <col min="3" max="3" width="16.6640625" customWidth="1"/>
    <col min="4" max="4" width="16.44140625" customWidth="1"/>
    <col min="5" max="5" width="15.109375" customWidth="1"/>
    <col min="6" max="6" width="23.109375" customWidth="1"/>
    <col min="7" max="7" width="13.77734375" customWidth="1"/>
  </cols>
  <sheetData>
    <row r="1" spans="1:10" x14ac:dyDescent="0.3">
      <c r="A1" s="103" t="s">
        <v>47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  <c r="H1" s="22"/>
    </row>
    <row r="2" spans="1:10" x14ac:dyDescent="0.3">
      <c r="A2" s="103" t="s">
        <v>44</v>
      </c>
      <c r="B2" s="103"/>
      <c r="C2" s="108">
        <v>1</v>
      </c>
      <c r="D2" s="108"/>
      <c r="E2" s="108"/>
      <c r="F2" s="108"/>
      <c r="G2" s="108"/>
      <c r="H2" s="22"/>
    </row>
    <row r="3" spans="1:10" x14ac:dyDescent="0.3">
      <c r="A3" s="103" t="s">
        <v>45</v>
      </c>
      <c r="B3" s="103"/>
      <c r="C3" s="19">
        <f>IF('Datos Generales'!J22="","",'Datos Generales'!J22)</f>
        <v>2022</v>
      </c>
      <c r="D3" s="19"/>
      <c r="E3" s="19"/>
      <c r="F3" s="19"/>
      <c r="G3" s="19"/>
      <c r="H3" s="22"/>
    </row>
    <row r="4" spans="1:10" x14ac:dyDescent="0.3">
      <c r="A4" s="103" t="s">
        <v>29</v>
      </c>
      <c r="B4" s="103"/>
      <c r="C4" s="118">
        <v>44944</v>
      </c>
      <c r="D4" s="106"/>
      <c r="E4" s="106"/>
      <c r="F4" s="106"/>
      <c r="G4" s="106"/>
      <c r="H4" s="22"/>
    </row>
    <row r="5" spans="1:10" x14ac:dyDescent="0.3">
      <c r="A5" s="103" t="s">
        <v>30</v>
      </c>
      <c r="B5" s="103"/>
      <c r="C5" s="106" t="s">
        <v>67</v>
      </c>
      <c r="D5" s="106"/>
      <c r="E5" s="106"/>
      <c r="F5" s="106"/>
      <c r="G5" s="106"/>
      <c r="H5" s="22"/>
    </row>
    <row r="6" spans="1:10" x14ac:dyDescent="0.3">
      <c r="A6" s="103" t="s">
        <v>54</v>
      </c>
      <c r="B6" s="103"/>
      <c r="C6" s="106" t="s">
        <v>71</v>
      </c>
      <c r="D6" s="106"/>
      <c r="E6" s="106"/>
      <c r="F6" s="106"/>
      <c r="G6" s="106"/>
      <c r="H6" s="22"/>
    </row>
    <row r="7" spans="1:10" x14ac:dyDescent="0.3">
      <c r="A7" s="23"/>
      <c r="B7" s="23"/>
      <c r="C7" s="104" t="s">
        <v>55</v>
      </c>
      <c r="D7" s="104"/>
      <c r="E7" s="104"/>
      <c r="F7" s="104"/>
      <c r="G7" s="104"/>
      <c r="H7" s="105"/>
    </row>
    <row r="8" spans="1:10" x14ac:dyDescent="0.3">
      <c r="C8" s="105"/>
      <c r="D8" s="105"/>
      <c r="E8" s="105"/>
      <c r="F8" s="105"/>
      <c r="G8" s="105"/>
      <c r="H8" s="105"/>
    </row>
    <row r="9" spans="1:10" x14ac:dyDescent="0.3">
      <c r="C9" s="24"/>
      <c r="D9" s="24"/>
      <c r="E9" s="24"/>
      <c r="F9" s="24"/>
      <c r="G9" s="24"/>
      <c r="H9" s="24"/>
    </row>
    <row r="10" spans="1:10" ht="31.2" thickBot="1" x14ac:dyDescent="0.35">
      <c r="B10" s="25" t="s">
        <v>0</v>
      </c>
      <c r="C10" s="26" t="s">
        <v>52</v>
      </c>
      <c r="D10" s="26" t="s">
        <v>1</v>
      </c>
      <c r="E10" s="26" t="s">
        <v>15</v>
      </c>
      <c r="F10" s="27" t="s">
        <v>53</v>
      </c>
      <c r="G10" s="96" t="s">
        <v>63</v>
      </c>
    </row>
    <row r="11" spans="1:10" x14ac:dyDescent="0.3">
      <c r="B11" s="28" t="s">
        <v>2</v>
      </c>
      <c r="C11" s="3">
        <v>77</v>
      </c>
      <c r="D11" s="16">
        <v>166890</v>
      </c>
      <c r="E11" s="3">
        <v>154</v>
      </c>
      <c r="F11" s="6">
        <f t="shared" ref="F11:F19" si="0">IF(C11=0,"",C11/E11)</f>
        <v>0.5</v>
      </c>
      <c r="G11" s="6"/>
    </row>
    <row r="12" spans="1:10" x14ac:dyDescent="0.3">
      <c r="B12" s="29" t="s">
        <v>3</v>
      </c>
      <c r="C12" s="1">
        <v>94</v>
      </c>
      <c r="D12" s="2">
        <v>206900</v>
      </c>
      <c r="E12" s="1">
        <v>154</v>
      </c>
      <c r="F12" s="6">
        <f t="shared" si="0"/>
        <v>0.61038961038961037</v>
      </c>
      <c r="G12" s="6"/>
      <c r="I12" s="102"/>
      <c r="J12" s="102"/>
    </row>
    <row r="13" spans="1:10" x14ac:dyDescent="0.3">
      <c r="B13" s="29" t="s">
        <v>4</v>
      </c>
      <c r="C13" s="1">
        <v>79</v>
      </c>
      <c r="D13" s="7">
        <v>171804</v>
      </c>
      <c r="E13" s="1">
        <v>154</v>
      </c>
      <c r="F13" s="6">
        <f t="shared" si="0"/>
        <v>0.51298701298701299</v>
      </c>
      <c r="G13" s="6"/>
      <c r="I13" s="102"/>
      <c r="J13" s="102"/>
    </row>
    <row r="14" spans="1:10" x14ac:dyDescent="0.3">
      <c r="B14" s="29" t="s">
        <v>5</v>
      </c>
      <c r="C14" s="1">
        <v>85</v>
      </c>
      <c r="D14" s="2">
        <v>187847</v>
      </c>
      <c r="E14" s="1">
        <v>154</v>
      </c>
      <c r="F14" s="6">
        <f t="shared" si="0"/>
        <v>0.55194805194805197</v>
      </c>
      <c r="G14" s="6"/>
      <c r="I14" s="102"/>
      <c r="J14" s="102"/>
    </row>
    <row r="15" spans="1:10" x14ac:dyDescent="0.3">
      <c r="B15" s="29" t="s">
        <v>6</v>
      </c>
      <c r="C15" s="1">
        <v>110</v>
      </c>
      <c r="D15" s="2">
        <v>241514</v>
      </c>
      <c r="E15" s="1">
        <v>154</v>
      </c>
      <c r="F15" s="6">
        <f t="shared" si="0"/>
        <v>0.7142857142857143</v>
      </c>
      <c r="G15" s="6"/>
      <c r="I15" s="102"/>
      <c r="J15" s="102"/>
    </row>
    <row r="16" spans="1:10" x14ac:dyDescent="0.3">
      <c r="B16" s="29" t="s">
        <v>7</v>
      </c>
      <c r="C16" s="1">
        <v>121</v>
      </c>
      <c r="D16" s="2">
        <v>266388</v>
      </c>
      <c r="E16" s="1">
        <v>154</v>
      </c>
      <c r="F16" s="6">
        <f t="shared" si="0"/>
        <v>0.7857142857142857</v>
      </c>
      <c r="G16" s="6"/>
    </row>
    <row r="17" spans="1:7" x14ac:dyDescent="0.3">
      <c r="B17" s="29" t="s">
        <v>8</v>
      </c>
      <c r="C17" s="1">
        <v>118</v>
      </c>
      <c r="D17" s="2">
        <v>259604</v>
      </c>
      <c r="E17" s="1">
        <v>154</v>
      </c>
      <c r="F17" s="6">
        <f t="shared" si="0"/>
        <v>0.76623376623376627</v>
      </c>
      <c r="G17" s="6"/>
    </row>
    <row r="18" spans="1:7" x14ac:dyDescent="0.3">
      <c r="B18" s="29" t="s">
        <v>9</v>
      </c>
      <c r="C18" s="1">
        <v>114</v>
      </c>
      <c r="D18" s="7">
        <v>241472</v>
      </c>
      <c r="E18" s="1">
        <v>154</v>
      </c>
      <c r="F18" s="6">
        <f t="shared" si="0"/>
        <v>0.74025974025974028</v>
      </c>
      <c r="G18" s="6"/>
    </row>
    <row r="19" spans="1:7" x14ac:dyDescent="0.3">
      <c r="B19" s="29" t="s">
        <v>10</v>
      </c>
      <c r="C19" s="1">
        <v>119</v>
      </c>
      <c r="D19" s="2">
        <v>253514</v>
      </c>
      <c r="E19" s="1">
        <v>154</v>
      </c>
      <c r="F19" s="6">
        <f t="shared" si="0"/>
        <v>0.77272727272727271</v>
      </c>
      <c r="G19" s="6"/>
    </row>
    <row r="20" spans="1:7" x14ac:dyDescent="0.3">
      <c r="B20" s="29" t="s">
        <v>11</v>
      </c>
      <c r="C20" s="1">
        <v>126</v>
      </c>
      <c r="D20" s="2">
        <v>269257</v>
      </c>
      <c r="E20" s="1">
        <v>154</v>
      </c>
      <c r="F20" s="6">
        <f t="shared" ref="F20:F22" si="1">IF(C20=0,"",C20/E20)</f>
        <v>0.81818181818181823</v>
      </c>
      <c r="G20" s="6"/>
    </row>
    <row r="21" spans="1:7" x14ac:dyDescent="0.3">
      <c r="B21" s="29" t="s">
        <v>12</v>
      </c>
      <c r="C21" s="8">
        <v>125</v>
      </c>
      <c r="D21" s="9">
        <v>275433</v>
      </c>
      <c r="E21" s="8">
        <v>154</v>
      </c>
      <c r="F21" s="6">
        <f>IF(C21=0,"",C21/E21)</f>
        <v>0.81168831168831168</v>
      </c>
      <c r="G21" s="6"/>
    </row>
    <row r="22" spans="1:7" ht="15" thickBot="1" x14ac:dyDescent="0.35">
      <c r="B22" s="30" t="s">
        <v>13</v>
      </c>
      <c r="C22" s="10">
        <v>110</v>
      </c>
      <c r="D22" s="11">
        <v>241513</v>
      </c>
      <c r="E22" s="10">
        <v>154</v>
      </c>
      <c r="F22" s="12">
        <f t="shared" si="1"/>
        <v>0.7142857142857143</v>
      </c>
      <c r="G22" s="12"/>
    </row>
    <row r="23" spans="1:7" x14ac:dyDescent="0.3">
      <c r="B23" s="31" t="s">
        <v>46</v>
      </c>
      <c r="C23" s="32">
        <f>IF(SUM(C11:C22)=0,"",SUM(C11:C22))</f>
        <v>1278</v>
      </c>
      <c r="D23" s="33">
        <f>IF(SUM(D11:D22)=0,"",SUM(D11:D22))</f>
        <v>2782136</v>
      </c>
      <c r="E23" s="34" t="s">
        <v>57</v>
      </c>
      <c r="F23" s="35" t="s">
        <v>57</v>
      </c>
      <c r="G23" s="35"/>
    </row>
    <row r="24" spans="1:7" ht="15" thickBot="1" x14ac:dyDescent="0.35">
      <c r="B24" s="36" t="s">
        <v>56</v>
      </c>
      <c r="C24" s="37">
        <f>IF(SUM(C11:C22)=0," ",AVERAGE(C11:C22))</f>
        <v>106.5</v>
      </c>
      <c r="D24" s="38">
        <f>IF(SUM(D11:D22)=0," ",AVERAGE(D11:D22))</f>
        <v>231844.66666666666</v>
      </c>
      <c r="E24" s="37">
        <f>IF(SUM(E11:E22)=0,"",AVERAGE(E11:E22))</f>
        <v>154</v>
      </c>
      <c r="F24" s="39">
        <f>IF(SUM(F11:F22)=0,"",AVERAGE(F11:F22))</f>
        <v>0.69155844155844159</v>
      </c>
      <c r="G24" s="39"/>
    </row>
    <row r="25" spans="1:7" x14ac:dyDescent="0.3">
      <c r="A25" s="40"/>
    </row>
    <row r="26" spans="1:7" x14ac:dyDescent="0.3">
      <c r="A26" s="40"/>
    </row>
    <row r="27" spans="1:7" x14ac:dyDescent="0.3">
      <c r="A27" s="40"/>
    </row>
  </sheetData>
  <sheetProtection autoFilter="0"/>
  <protectedRanges>
    <protectedRange sqref="D1:E7 F2:G9" name="Rango2"/>
    <protectedRange sqref="C20:E22" name="Rango3"/>
    <protectedRange sqref="C11:E19" name="Rango3_2"/>
  </protectedRanges>
  <mergeCells count="16">
    <mergeCell ref="A3:B3"/>
    <mergeCell ref="A1:B1"/>
    <mergeCell ref="A2:B2"/>
    <mergeCell ref="A4:B4"/>
    <mergeCell ref="A5:B5"/>
    <mergeCell ref="C1:G1"/>
    <mergeCell ref="C2:G2"/>
    <mergeCell ref="C4:G4"/>
    <mergeCell ref="C5:G5"/>
    <mergeCell ref="I13:J13"/>
    <mergeCell ref="I14:J14"/>
    <mergeCell ref="I15:J15"/>
    <mergeCell ref="I12:J12"/>
    <mergeCell ref="A6:B6"/>
    <mergeCell ref="C7:H8"/>
    <mergeCell ref="C6:G6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topLeftCell="A31" zoomScaleNormal="100" workbookViewId="0">
      <selection activeCell="C11" sqref="C11:E22"/>
    </sheetView>
  </sheetViews>
  <sheetFormatPr baseColWidth="10" defaultColWidth="11.44140625" defaultRowHeight="14.4" x14ac:dyDescent="0.3"/>
  <cols>
    <col min="1" max="1" width="12.6640625" customWidth="1"/>
    <col min="2" max="2" width="11.6640625" customWidth="1"/>
    <col min="3" max="3" width="17" customWidth="1"/>
    <col min="4" max="4" width="15" customWidth="1"/>
    <col min="5" max="5" width="15.6640625" customWidth="1"/>
    <col min="6" max="6" width="22.5546875" customWidth="1"/>
    <col min="7" max="7" width="13.77734375" customWidth="1"/>
    <col min="8" max="8" width="10.88671875" customWidth="1"/>
  </cols>
  <sheetData>
    <row r="1" spans="1:8" x14ac:dyDescent="0.3">
      <c r="A1" s="103" t="s">
        <v>47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  <c r="H1" s="22"/>
    </row>
    <row r="2" spans="1:8" x14ac:dyDescent="0.3">
      <c r="A2" s="103" t="s">
        <v>44</v>
      </c>
      <c r="B2" s="103"/>
      <c r="C2" s="108"/>
      <c r="D2" s="108"/>
      <c r="E2" s="108"/>
      <c r="F2" s="108"/>
      <c r="G2" s="108"/>
      <c r="H2" s="22"/>
    </row>
    <row r="3" spans="1:8" x14ac:dyDescent="0.3">
      <c r="A3" s="103" t="s">
        <v>45</v>
      </c>
      <c r="B3" s="103"/>
      <c r="C3" s="19">
        <f>IF('Datos Generales'!J22="","",'Datos Generales'!J22)</f>
        <v>2022</v>
      </c>
      <c r="D3" s="19"/>
      <c r="E3" s="19"/>
      <c r="F3" s="19"/>
      <c r="G3" s="19"/>
      <c r="H3" s="22"/>
    </row>
    <row r="4" spans="1:8" x14ac:dyDescent="0.3">
      <c r="A4" s="103" t="s">
        <v>29</v>
      </c>
      <c r="B4" s="103"/>
      <c r="C4" s="108"/>
      <c r="D4" s="108"/>
      <c r="E4" s="108"/>
      <c r="F4" s="108"/>
      <c r="G4" s="108"/>
      <c r="H4" s="22"/>
    </row>
    <row r="5" spans="1:8" x14ac:dyDescent="0.3">
      <c r="A5" s="103" t="s">
        <v>30</v>
      </c>
      <c r="B5" s="103"/>
      <c r="C5" s="108"/>
      <c r="D5" s="108"/>
      <c r="E5" s="108"/>
      <c r="F5" s="108"/>
      <c r="G5" s="108"/>
      <c r="H5" s="22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22"/>
    </row>
    <row r="7" spans="1:8" ht="17.25" customHeight="1" x14ac:dyDescent="0.3">
      <c r="A7" s="23"/>
      <c r="B7" s="23"/>
      <c r="C7" s="105" t="s">
        <v>55</v>
      </c>
      <c r="D7" s="105"/>
      <c r="E7" s="105"/>
      <c r="F7" s="105"/>
      <c r="G7" s="105"/>
      <c r="H7" s="105"/>
    </row>
    <row r="8" spans="1:8" x14ac:dyDescent="0.3">
      <c r="C8" s="105"/>
      <c r="D8" s="105"/>
      <c r="E8" s="105"/>
      <c r="F8" s="105"/>
      <c r="G8" s="105"/>
      <c r="H8" s="105"/>
    </row>
    <row r="9" spans="1:8" x14ac:dyDescent="0.3">
      <c r="C9" s="24"/>
      <c r="D9" s="24"/>
      <c r="E9" s="24"/>
      <c r="F9" s="24"/>
      <c r="G9" s="24"/>
      <c r="H9" s="24"/>
    </row>
    <row r="10" spans="1:8" ht="29.4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28" t="s">
        <v>2</v>
      </c>
      <c r="C11" s="3"/>
      <c r="D11" s="4"/>
      <c r="E11" s="20"/>
      <c r="F11" s="5" t="str">
        <f t="shared" ref="F11:F22" si="0">IF(C11=0,"",C11/E11)</f>
        <v/>
      </c>
      <c r="G11" s="6"/>
    </row>
    <row r="12" spans="1:8" x14ac:dyDescent="0.3">
      <c r="B12" s="29" t="s">
        <v>3</v>
      </c>
      <c r="C12" s="1"/>
      <c r="D12" s="2"/>
      <c r="E12" s="21"/>
      <c r="F12" s="6" t="str">
        <f t="shared" si="0"/>
        <v/>
      </c>
      <c r="G12" s="6"/>
    </row>
    <row r="13" spans="1:8" x14ac:dyDescent="0.3">
      <c r="B13" s="29" t="s">
        <v>4</v>
      </c>
      <c r="C13" s="1"/>
      <c r="D13" s="7"/>
      <c r="E13" s="21"/>
      <c r="F13" s="6" t="str">
        <f t="shared" si="0"/>
        <v/>
      </c>
      <c r="G13" s="6"/>
    </row>
    <row r="14" spans="1:8" x14ac:dyDescent="0.3">
      <c r="B14" s="29" t="s">
        <v>5</v>
      </c>
      <c r="C14" s="1"/>
      <c r="D14" s="2"/>
      <c r="E14" s="21"/>
      <c r="F14" s="6" t="str">
        <f t="shared" si="0"/>
        <v/>
      </c>
      <c r="G14" s="6"/>
    </row>
    <row r="15" spans="1:8" x14ac:dyDescent="0.3">
      <c r="B15" s="29" t="s">
        <v>6</v>
      </c>
      <c r="C15" s="1"/>
      <c r="D15" s="2"/>
      <c r="E15" s="21"/>
      <c r="F15" s="6" t="str">
        <f t="shared" si="0"/>
        <v/>
      </c>
      <c r="G15" s="6"/>
    </row>
    <row r="16" spans="1:8" x14ac:dyDescent="0.3">
      <c r="B16" s="29" t="s">
        <v>7</v>
      </c>
      <c r="C16" s="1"/>
      <c r="D16" s="2"/>
      <c r="E16" s="21"/>
      <c r="F16" s="6" t="str">
        <f t="shared" si="0"/>
        <v/>
      </c>
      <c r="G16" s="6"/>
    </row>
    <row r="17" spans="2:7" x14ac:dyDescent="0.3">
      <c r="B17" s="29" t="s">
        <v>8</v>
      </c>
      <c r="C17" s="1"/>
      <c r="D17" s="2"/>
      <c r="E17" s="21"/>
      <c r="F17" s="6" t="str">
        <f t="shared" si="0"/>
        <v/>
      </c>
      <c r="G17" s="6"/>
    </row>
    <row r="18" spans="2:7" x14ac:dyDescent="0.3">
      <c r="B18" s="29" t="s">
        <v>9</v>
      </c>
      <c r="C18" s="1"/>
      <c r="D18" s="7"/>
      <c r="E18" s="21"/>
      <c r="F18" s="6" t="str">
        <f t="shared" si="0"/>
        <v/>
      </c>
      <c r="G18" s="6"/>
    </row>
    <row r="19" spans="2:7" x14ac:dyDescent="0.3">
      <c r="B19" s="29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29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29" t="s">
        <v>12</v>
      </c>
      <c r="C21" s="8"/>
      <c r="D21" s="9"/>
      <c r="E21" s="8"/>
      <c r="F21" s="6" t="str">
        <f t="shared" si="0"/>
        <v/>
      </c>
      <c r="G21" s="6"/>
    </row>
    <row r="22" spans="2:7" ht="15" thickBot="1" x14ac:dyDescent="0.35">
      <c r="B22" s="30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8" t="str">
        <f>IF(SUM(E11:E22)=0,"",AVERAGE(E11:E22))</f>
        <v/>
      </c>
      <c r="F24" s="15" t="str">
        <f>IF(SUM(F11:F22)=0,"",AVERAGE(F11:F22))</f>
        <v/>
      </c>
      <c r="G24" s="39"/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C7:H8"/>
    <mergeCell ref="C1:G1"/>
    <mergeCell ref="C2:G2"/>
    <mergeCell ref="C4:G4"/>
    <mergeCell ref="C5:G5"/>
    <mergeCell ref="C6:G6"/>
    <mergeCell ref="A4:B4"/>
    <mergeCell ref="A5:B5"/>
    <mergeCell ref="A6:B6"/>
    <mergeCell ref="A1:B1"/>
    <mergeCell ref="A2:B2"/>
    <mergeCell ref="A3:B3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topLeftCell="A4" zoomScaleNormal="100" workbookViewId="0">
      <selection activeCell="C11" sqref="C11:E22"/>
    </sheetView>
  </sheetViews>
  <sheetFormatPr baseColWidth="10" defaultColWidth="11.44140625" defaultRowHeight="14.4" x14ac:dyDescent="0.3"/>
  <cols>
    <col min="1" max="2" width="12.6640625" customWidth="1"/>
    <col min="3" max="4" width="15.109375" customWidth="1"/>
    <col min="5" max="5" width="15.6640625" customWidth="1"/>
    <col min="6" max="6" width="23" customWidth="1"/>
    <col min="7" max="7" width="13.77734375" customWidth="1"/>
    <col min="8" max="8" width="8.886718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  <c r="H1" s="22"/>
    </row>
    <row r="2" spans="1:8" x14ac:dyDescent="0.3">
      <c r="A2" s="103" t="s">
        <v>44</v>
      </c>
      <c r="B2" s="103"/>
      <c r="C2" s="108"/>
      <c r="D2" s="108"/>
      <c r="E2" s="108"/>
      <c r="F2" s="108"/>
      <c r="G2" s="108"/>
      <c r="H2" s="22"/>
    </row>
    <row r="3" spans="1:8" x14ac:dyDescent="0.3">
      <c r="A3" s="103" t="s">
        <v>45</v>
      </c>
      <c r="B3" s="103"/>
      <c r="C3" s="19">
        <f>IF('Datos Generales'!J22="","",'Datos Generales'!J22)</f>
        <v>2022</v>
      </c>
      <c r="D3" s="19"/>
      <c r="E3" s="19"/>
      <c r="F3" s="19"/>
      <c r="G3" s="19"/>
      <c r="H3" s="47"/>
    </row>
    <row r="4" spans="1:8" x14ac:dyDescent="0.3">
      <c r="A4" s="103" t="s">
        <v>29</v>
      </c>
      <c r="B4" s="103"/>
      <c r="C4" s="108"/>
      <c r="D4" s="108"/>
      <c r="E4" s="108"/>
      <c r="F4" s="108"/>
      <c r="G4" s="108"/>
      <c r="H4" s="47"/>
    </row>
    <row r="5" spans="1:8" x14ac:dyDescent="0.3">
      <c r="A5" s="103" t="s">
        <v>30</v>
      </c>
      <c r="B5" s="103"/>
      <c r="C5" s="108"/>
      <c r="D5" s="108"/>
      <c r="E5" s="108"/>
      <c r="F5" s="108"/>
      <c r="G5" s="108"/>
      <c r="H5" s="47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47"/>
    </row>
    <row r="7" spans="1:8" ht="21.75" customHeight="1" x14ac:dyDescent="0.3">
      <c r="A7" s="23"/>
      <c r="B7" s="23"/>
      <c r="C7" s="104" t="s">
        <v>55</v>
      </c>
      <c r="D7" s="104"/>
      <c r="E7" s="104"/>
      <c r="F7" s="104"/>
      <c r="G7" s="104"/>
      <c r="H7" s="105"/>
    </row>
    <row r="8" spans="1:8" ht="9" customHeight="1" x14ac:dyDescent="0.3">
      <c r="C8" s="105"/>
      <c r="D8" s="105"/>
      <c r="E8" s="105"/>
      <c r="F8" s="105"/>
      <c r="G8" s="105"/>
      <c r="H8" s="105"/>
    </row>
    <row r="10" spans="1:8" ht="29.4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28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29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29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29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29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29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29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29" t="s">
        <v>9</v>
      </c>
      <c r="C18" s="1"/>
      <c r="D18" s="7"/>
      <c r="E18" s="1"/>
      <c r="F18" s="6" t="str">
        <f t="shared" si="0"/>
        <v/>
      </c>
      <c r="G18" s="6"/>
    </row>
    <row r="19" spans="2:7" x14ac:dyDescent="0.3">
      <c r="B19" s="29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29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29" t="s">
        <v>12</v>
      </c>
      <c r="C21" s="8"/>
      <c r="D21" s="9"/>
      <c r="E21" s="8"/>
      <c r="F21" s="6" t="str">
        <f>IF(C21=0,"",C21/E21)</f>
        <v/>
      </c>
      <c r="G21" s="6"/>
    </row>
    <row r="22" spans="2:7" ht="15" thickBot="1" x14ac:dyDescent="0.35">
      <c r="B22" s="30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G3" sqref="G1:G1048576"/>
    </sheetView>
  </sheetViews>
  <sheetFormatPr baseColWidth="10" defaultColWidth="11.44140625" defaultRowHeight="14.4" x14ac:dyDescent="0.3"/>
  <cols>
    <col min="1" max="1" width="12.6640625" customWidth="1"/>
    <col min="2" max="2" width="12.44140625" customWidth="1"/>
    <col min="3" max="3" width="14.5546875" customWidth="1"/>
    <col min="4" max="4" width="15" customWidth="1"/>
    <col min="5" max="5" width="15.109375" customWidth="1"/>
    <col min="6" max="6" width="24.5546875" customWidth="1"/>
    <col min="7" max="7" width="13.777343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  <c r="H1" s="22"/>
    </row>
    <row r="2" spans="1:8" x14ac:dyDescent="0.3">
      <c r="A2" s="103" t="s">
        <v>44</v>
      </c>
      <c r="B2" s="103"/>
      <c r="C2" s="107"/>
      <c r="D2" s="107"/>
      <c r="E2" s="107"/>
      <c r="F2" s="107"/>
      <c r="G2" s="107"/>
      <c r="H2" s="47"/>
    </row>
    <row r="3" spans="1:8" x14ac:dyDescent="0.3">
      <c r="A3" s="103" t="s">
        <v>45</v>
      </c>
      <c r="B3" s="103"/>
      <c r="C3" s="18">
        <f>IF('Datos Generales'!J22="","",'Datos Generales'!J22)</f>
        <v>2022</v>
      </c>
      <c r="D3" s="18"/>
      <c r="E3" s="18"/>
      <c r="F3" s="18"/>
      <c r="G3" s="18"/>
      <c r="H3" s="47"/>
    </row>
    <row r="4" spans="1:8" x14ac:dyDescent="0.3">
      <c r="A4" s="103" t="s">
        <v>29</v>
      </c>
      <c r="B4" s="103"/>
      <c r="C4" s="107"/>
      <c r="D4" s="107"/>
      <c r="E4" s="107"/>
      <c r="F4" s="107"/>
      <c r="G4" s="107"/>
      <c r="H4" s="47"/>
    </row>
    <row r="5" spans="1:8" x14ac:dyDescent="0.3">
      <c r="A5" s="103" t="s">
        <v>30</v>
      </c>
      <c r="B5" s="103"/>
      <c r="C5" s="107"/>
      <c r="D5" s="107"/>
      <c r="E5" s="107"/>
      <c r="F5" s="107"/>
      <c r="G5" s="107"/>
      <c r="H5" s="47"/>
    </row>
    <row r="6" spans="1:8" x14ac:dyDescent="0.3">
      <c r="A6" s="103" t="s">
        <v>54</v>
      </c>
      <c r="B6" s="103"/>
      <c r="C6" s="107"/>
      <c r="D6" s="107"/>
      <c r="E6" s="107"/>
      <c r="F6" s="107"/>
      <c r="G6" s="107"/>
      <c r="H6" s="47"/>
    </row>
    <row r="7" spans="1:8" ht="21.75" customHeight="1" x14ac:dyDescent="0.3">
      <c r="A7" s="23"/>
      <c r="B7" s="23"/>
      <c r="C7" s="104" t="s">
        <v>55</v>
      </c>
      <c r="D7" s="104"/>
      <c r="E7" s="104"/>
      <c r="F7" s="104"/>
      <c r="G7" s="104"/>
      <c r="H7" s="105"/>
    </row>
    <row r="8" spans="1:8" ht="9" customHeight="1" x14ac:dyDescent="0.3">
      <c r="C8" s="105"/>
      <c r="D8" s="105"/>
      <c r="E8" s="105"/>
      <c r="F8" s="105"/>
      <c r="G8" s="105"/>
      <c r="H8" s="105"/>
    </row>
    <row r="10" spans="1:8" ht="29.4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28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29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29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29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29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29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29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29" t="s">
        <v>9</v>
      </c>
      <c r="C18" s="1"/>
      <c r="D18" s="7"/>
      <c r="E18" s="1"/>
      <c r="F18" s="6" t="str">
        <f t="shared" si="0"/>
        <v/>
      </c>
      <c r="G18" s="6"/>
    </row>
    <row r="19" spans="2:7" x14ac:dyDescent="0.3">
      <c r="B19" s="29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29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29" t="s">
        <v>12</v>
      </c>
      <c r="C21" s="8"/>
      <c r="D21" s="9"/>
      <c r="E21" s="8"/>
      <c r="F21" s="6" t="str">
        <f>IF(C21=0,"",C21/E21)</f>
        <v/>
      </c>
      <c r="G21" s="6"/>
    </row>
    <row r="22" spans="2:7" ht="15" thickBot="1" x14ac:dyDescent="0.35">
      <c r="B22" s="30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G3" sqref="G1:G1048576"/>
    </sheetView>
  </sheetViews>
  <sheetFormatPr baseColWidth="10" defaultColWidth="11.44140625" defaultRowHeight="14.4" x14ac:dyDescent="0.3"/>
  <cols>
    <col min="1" max="2" width="12.6640625" customWidth="1"/>
    <col min="3" max="3" width="16.6640625" customWidth="1"/>
    <col min="4" max="4" width="13.44140625" customWidth="1"/>
    <col min="5" max="5" width="15.6640625" customWidth="1"/>
    <col min="6" max="6" width="23.5546875" customWidth="1"/>
    <col min="7" max="7" width="13.777343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  <c r="H1" s="22"/>
    </row>
    <row r="2" spans="1:8" x14ac:dyDescent="0.3">
      <c r="A2" s="103" t="s">
        <v>44</v>
      </c>
      <c r="B2" s="103"/>
      <c r="C2" s="108"/>
      <c r="D2" s="108"/>
      <c r="E2" s="108"/>
      <c r="F2" s="108"/>
      <c r="G2" s="108"/>
      <c r="H2" s="22"/>
    </row>
    <row r="3" spans="1:8" x14ac:dyDescent="0.3">
      <c r="A3" s="103" t="s">
        <v>45</v>
      </c>
      <c r="B3" s="103"/>
      <c r="C3" s="19">
        <f>IF('Datos Generales'!J22="","",'Datos Generales'!J22)</f>
        <v>2022</v>
      </c>
      <c r="D3" s="19"/>
      <c r="E3" s="19"/>
      <c r="F3" s="19"/>
      <c r="G3" s="19"/>
      <c r="H3" s="22"/>
    </row>
    <row r="4" spans="1:8" x14ac:dyDescent="0.3">
      <c r="A4" s="103" t="s">
        <v>29</v>
      </c>
      <c r="B4" s="103"/>
      <c r="C4" s="108"/>
      <c r="D4" s="108"/>
      <c r="E4" s="108"/>
      <c r="F4" s="108"/>
      <c r="G4" s="108"/>
      <c r="H4" s="22"/>
    </row>
    <row r="5" spans="1:8" x14ac:dyDescent="0.3">
      <c r="A5" s="103" t="s">
        <v>30</v>
      </c>
      <c r="B5" s="103"/>
      <c r="C5" s="108"/>
      <c r="D5" s="108"/>
      <c r="E5" s="108"/>
      <c r="F5" s="108"/>
      <c r="G5" s="108"/>
      <c r="H5" s="22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22"/>
    </row>
    <row r="7" spans="1:8" ht="21.75" customHeight="1" x14ac:dyDescent="0.3">
      <c r="A7" s="23"/>
      <c r="B7" s="23"/>
      <c r="C7" s="105" t="s">
        <v>55</v>
      </c>
      <c r="D7" s="105"/>
      <c r="E7" s="105"/>
      <c r="F7" s="105"/>
      <c r="G7" s="41"/>
      <c r="H7" s="41"/>
    </row>
    <row r="8" spans="1:8" ht="18.75" customHeight="1" x14ac:dyDescent="0.3">
      <c r="C8" s="105"/>
      <c r="D8" s="105"/>
      <c r="E8" s="105"/>
      <c r="F8" s="105"/>
      <c r="G8" s="41"/>
      <c r="H8" s="41"/>
    </row>
    <row r="10" spans="1:8" ht="29.4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28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29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29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29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29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29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29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29" t="s">
        <v>9</v>
      </c>
      <c r="C18" s="1"/>
      <c r="D18" s="7"/>
      <c r="E18" s="1"/>
      <c r="F18" s="6" t="str">
        <f t="shared" si="0"/>
        <v/>
      </c>
      <c r="G18" s="6"/>
    </row>
    <row r="19" spans="2:7" x14ac:dyDescent="0.3">
      <c r="B19" s="29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29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29" t="s">
        <v>12</v>
      </c>
      <c r="C21" s="8"/>
      <c r="D21" s="9"/>
      <c r="E21" s="8"/>
      <c r="F21" s="6" t="str">
        <f>IF(C21=0,"",C21/E21)</f>
        <v/>
      </c>
      <c r="G21" s="6"/>
    </row>
    <row r="22" spans="2:7" ht="15" thickBot="1" x14ac:dyDescent="0.35">
      <c r="B22" s="30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7:F8"/>
    <mergeCell ref="C1:G1"/>
    <mergeCell ref="C2:G2"/>
    <mergeCell ref="C4:G4"/>
    <mergeCell ref="C5:G5"/>
    <mergeCell ref="C6:G6"/>
    <mergeCell ref="A6:B6"/>
    <mergeCell ref="A1:B1"/>
    <mergeCell ref="A2:B2"/>
    <mergeCell ref="A3:B3"/>
    <mergeCell ref="A4:B4"/>
    <mergeCell ref="A5:B5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G3" sqref="G1:G1048576"/>
    </sheetView>
  </sheetViews>
  <sheetFormatPr baseColWidth="10" defaultColWidth="11.44140625" defaultRowHeight="14.4" x14ac:dyDescent="0.3"/>
  <cols>
    <col min="1" max="2" width="12.6640625" customWidth="1"/>
    <col min="3" max="3" width="14.88671875" customWidth="1"/>
    <col min="4" max="4" width="14.33203125" customWidth="1"/>
    <col min="5" max="5" width="12.88671875" customWidth="1"/>
    <col min="6" max="6" width="24" customWidth="1"/>
    <col min="7" max="7" width="13.777343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</row>
    <row r="2" spans="1:8" x14ac:dyDescent="0.3">
      <c r="A2" s="103" t="s">
        <v>44</v>
      </c>
      <c r="B2" s="103"/>
      <c r="C2" s="108"/>
      <c r="D2" s="108"/>
      <c r="E2" s="108"/>
      <c r="F2" s="108"/>
      <c r="G2" s="108"/>
    </row>
    <row r="3" spans="1:8" x14ac:dyDescent="0.3">
      <c r="A3" s="103" t="s">
        <v>45</v>
      </c>
      <c r="B3" s="103"/>
      <c r="C3" s="19">
        <f>IF('Datos Generales'!J22="","",'Datos Generales'!J22)</f>
        <v>2022</v>
      </c>
      <c r="D3" s="19"/>
      <c r="E3" s="19"/>
      <c r="F3" s="19"/>
      <c r="G3" s="19"/>
    </row>
    <row r="4" spans="1:8" x14ac:dyDescent="0.3">
      <c r="A4" s="103" t="s">
        <v>29</v>
      </c>
      <c r="B4" s="103"/>
      <c r="C4" s="108"/>
      <c r="D4" s="108"/>
      <c r="E4" s="108"/>
      <c r="F4" s="108"/>
      <c r="G4" s="108"/>
    </row>
    <row r="5" spans="1:8" x14ac:dyDescent="0.3">
      <c r="A5" s="103" t="s">
        <v>30</v>
      </c>
      <c r="B5" s="103"/>
      <c r="C5" s="108"/>
      <c r="D5" s="108"/>
      <c r="E5" s="108"/>
      <c r="F5" s="108"/>
      <c r="G5" s="108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22"/>
    </row>
    <row r="7" spans="1:8" ht="16.5" customHeight="1" x14ac:dyDescent="0.3">
      <c r="A7" s="23"/>
      <c r="B7" s="23"/>
      <c r="C7" s="104" t="s">
        <v>55</v>
      </c>
      <c r="D7" s="104"/>
      <c r="E7" s="104"/>
      <c r="F7" s="104"/>
      <c r="G7" s="104"/>
      <c r="H7" s="41"/>
    </row>
    <row r="8" spans="1:8" ht="18.75" customHeight="1" x14ac:dyDescent="0.3">
      <c r="C8" s="105"/>
      <c r="D8" s="105"/>
      <c r="E8" s="105"/>
      <c r="F8" s="105"/>
      <c r="G8" s="105"/>
      <c r="H8" s="41"/>
    </row>
    <row r="10" spans="1:8" ht="39" customHeight="1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28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29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29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29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29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29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29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29" t="s">
        <v>9</v>
      </c>
      <c r="C18" s="1"/>
      <c r="D18" s="7"/>
      <c r="E18" s="1"/>
      <c r="F18" s="6" t="str">
        <f t="shared" si="0"/>
        <v/>
      </c>
      <c r="G18" s="6"/>
    </row>
    <row r="19" spans="2:7" x14ac:dyDescent="0.3">
      <c r="B19" s="29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29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29" t="s">
        <v>12</v>
      </c>
      <c r="C21" s="8"/>
      <c r="D21" s="9"/>
      <c r="E21" s="8"/>
      <c r="F21" s="6" t="str">
        <f>IF(C21=0,"",C21/E21)</f>
        <v/>
      </c>
      <c r="G21" s="6"/>
    </row>
    <row r="22" spans="2:7" ht="15" thickBot="1" x14ac:dyDescent="0.35">
      <c r="B22" s="30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G3" sqref="G1:G1048576"/>
    </sheetView>
  </sheetViews>
  <sheetFormatPr baseColWidth="10" defaultColWidth="11.44140625" defaultRowHeight="14.4" x14ac:dyDescent="0.3"/>
  <cols>
    <col min="1" max="2" width="12.6640625" customWidth="1"/>
    <col min="3" max="3" width="12.5546875" customWidth="1"/>
    <col min="4" max="4" width="14.5546875" customWidth="1"/>
    <col min="5" max="5" width="15.6640625" customWidth="1"/>
    <col min="6" max="6" width="22.5546875" customWidth="1"/>
    <col min="7" max="7" width="13.777343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</row>
    <row r="2" spans="1:8" x14ac:dyDescent="0.3">
      <c r="A2" s="103" t="s">
        <v>44</v>
      </c>
      <c r="B2" s="103"/>
      <c r="C2" s="108"/>
      <c r="D2" s="108"/>
      <c r="E2" s="108"/>
      <c r="F2" s="108"/>
      <c r="G2" s="108"/>
    </row>
    <row r="3" spans="1:8" x14ac:dyDescent="0.3">
      <c r="A3" s="103" t="s">
        <v>45</v>
      </c>
      <c r="B3" s="103"/>
      <c r="C3" s="19">
        <f>IF('Datos Generales'!J22="","",'Datos Generales'!J22)</f>
        <v>2022</v>
      </c>
      <c r="D3" s="19"/>
      <c r="E3" s="19"/>
      <c r="F3" s="19"/>
      <c r="G3" s="19"/>
    </row>
    <row r="4" spans="1:8" x14ac:dyDescent="0.3">
      <c r="A4" s="103" t="s">
        <v>29</v>
      </c>
      <c r="B4" s="103"/>
      <c r="C4" s="108"/>
      <c r="D4" s="108"/>
      <c r="E4" s="108"/>
      <c r="F4" s="108"/>
      <c r="G4" s="108"/>
    </row>
    <row r="5" spans="1:8" x14ac:dyDescent="0.3">
      <c r="A5" s="103" t="s">
        <v>30</v>
      </c>
      <c r="B5" s="103"/>
      <c r="C5" s="108"/>
      <c r="D5" s="108"/>
      <c r="E5" s="108"/>
      <c r="F5" s="108"/>
      <c r="G5" s="108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22"/>
    </row>
    <row r="7" spans="1:8" ht="16.5" customHeight="1" x14ac:dyDescent="0.3">
      <c r="A7" s="23"/>
      <c r="B7" s="23"/>
      <c r="C7" s="104" t="s">
        <v>55</v>
      </c>
      <c r="D7" s="104"/>
      <c r="E7" s="104"/>
      <c r="F7" s="104"/>
      <c r="G7" s="104"/>
      <c r="H7" s="41"/>
    </row>
    <row r="8" spans="1:8" ht="15" customHeight="1" x14ac:dyDescent="0.3">
      <c r="C8" s="105"/>
      <c r="D8" s="105"/>
      <c r="E8" s="105"/>
      <c r="F8" s="105"/>
      <c r="G8" s="105"/>
      <c r="H8" s="41"/>
    </row>
    <row r="10" spans="1:8" ht="42" customHeight="1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42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43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43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43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43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43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43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43" t="s">
        <v>9</v>
      </c>
      <c r="C18" s="1"/>
      <c r="D18" s="7"/>
      <c r="E18" s="1"/>
      <c r="F18" s="6" t="str">
        <f t="shared" si="0"/>
        <v/>
      </c>
      <c r="G18" s="6"/>
    </row>
    <row r="19" spans="2:7" x14ac:dyDescent="0.3">
      <c r="B19" s="43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43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43" t="s">
        <v>12</v>
      </c>
      <c r="C21" s="8"/>
      <c r="D21" s="9"/>
      <c r="E21" s="8"/>
      <c r="F21" s="6" t="str">
        <f>IF(C21=0,"",C21/E21)</f>
        <v/>
      </c>
      <c r="G21" s="6"/>
    </row>
    <row r="22" spans="2:7" ht="15" thickBot="1" x14ac:dyDescent="0.35">
      <c r="B22" s="44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G3" sqref="G1:G1048576"/>
    </sheetView>
  </sheetViews>
  <sheetFormatPr baseColWidth="10" defaultColWidth="11.44140625" defaultRowHeight="14.4" x14ac:dyDescent="0.3"/>
  <cols>
    <col min="1" max="2" width="12.6640625" customWidth="1"/>
    <col min="3" max="3" width="14" customWidth="1"/>
    <col min="4" max="4" width="14.33203125" customWidth="1"/>
    <col min="5" max="5" width="15.6640625" customWidth="1"/>
    <col min="6" max="6" width="22.88671875" customWidth="1"/>
    <col min="7" max="7" width="13.77734375" customWidth="1"/>
  </cols>
  <sheetData>
    <row r="1" spans="1:8" x14ac:dyDescent="0.3">
      <c r="A1" s="103" t="s">
        <v>28</v>
      </c>
      <c r="B1" s="103"/>
      <c r="C1" s="107" t="str">
        <f>IF('Datos Generales'!I11="","",'Datos Generales'!I11)</f>
        <v xml:space="preserve">Imprenta Nacional </v>
      </c>
      <c r="D1" s="107"/>
      <c r="E1" s="107"/>
      <c r="F1" s="107"/>
      <c r="G1" s="107"/>
    </row>
    <row r="2" spans="1:8" x14ac:dyDescent="0.3">
      <c r="A2" s="103" t="s">
        <v>44</v>
      </c>
      <c r="B2" s="103"/>
      <c r="C2" s="107"/>
      <c r="D2" s="107"/>
      <c r="E2" s="107"/>
      <c r="F2" s="107"/>
      <c r="G2" s="107"/>
    </row>
    <row r="3" spans="1:8" x14ac:dyDescent="0.3">
      <c r="A3" s="103" t="s">
        <v>45</v>
      </c>
      <c r="B3" s="103"/>
      <c r="C3" s="19">
        <f>IF('Datos Generales'!J22="","",'Datos Generales'!J22)</f>
        <v>2022</v>
      </c>
      <c r="D3" s="19"/>
      <c r="E3" s="19"/>
      <c r="F3" s="19"/>
      <c r="G3" s="19"/>
    </row>
    <row r="4" spans="1:8" x14ac:dyDescent="0.3">
      <c r="A4" s="103" t="s">
        <v>29</v>
      </c>
      <c r="B4" s="103"/>
      <c r="C4" s="109"/>
      <c r="D4" s="109"/>
      <c r="E4" s="109"/>
      <c r="F4" s="109"/>
      <c r="G4" s="109"/>
    </row>
    <row r="5" spans="1:8" x14ac:dyDescent="0.3">
      <c r="A5" s="103" t="s">
        <v>30</v>
      </c>
      <c r="B5" s="103"/>
      <c r="C5" s="108"/>
      <c r="D5" s="108"/>
      <c r="E5" s="108"/>
      <c r="F5" s="108"/>
      <c r="G5" s="108"/>
    </row>
    <row r="6" spans="1:8" x14ac:dyDescent="0.3">
      <c r="A6" s="103" t="s">
        <v>54</v>
      </c>
      <c r="B6" s="103"/>
      <c r="C6" s="108"/>
      <c r="D6" s="108"/>
      <c r="E6" s="108"/>
      <c r="F6" s="108"/>
      <c r="G6" s="108"/>
      <c r="H6" s="22"/>
    </row>
    <row r="7" spans="1:8" ht="16.5" customHeight="1" x14ac:dyDescent="0.3">
      <c r="A7" s="23"/>
      <c r="B7" s="23"/>
      <c r="C7" s="104" t="s">
        <v>55</v>
      </c>
      <c r="D7" s="104"/>
      <c r="E7" s="104"/>
      <c r="F7" s="104"/>
      <c r="G7" s="104"/>
      <c r="H7" s="41"/>
    </row>
    <row r="8" spans="1:8" ht="15.75" customHeight="1" x14ac:dyDescent="0.3">
      <c r="C8" s="105"/>
      <c r="D8" s="105"/>
      <c r="E8" s="105"/>
      <c r="F8" s="105"/>
      <c r="G8" s="105"/>
      <c r="H8" s="41"/>
    </row>
    <row r="10" spans="1:8" ht="36" customHeight="1" thickBot="1" x14ac:dyDescent="0.35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  <c r="G10" s="96" t="s">
        <v>63</v>
      </c>
    </row>
    <row r="11" spans="1:8" x14ac:dyDescent="0.3">
      <c r="B11" s="42" t="s">
        <v>2</v>
      </c>
      <c r="C11" s="3"/>
      <c r="D11" s="4"/>
      <c r="E11" s="3"/>
      <c r="F11" s="5" t="str">
        <f t="shared" ref="F11:F22" si="0">IF(C11=0,"",C11/E11)</f>
        <v/>
      </c>
      <c r="G11" s="6"/>
    </row>
    <row r="12" spans="1:8" x14ac:dyDescent="0.3">
      <c r="B12" s="43" t="s">
        <v>3</v>
      </c>
      <c r="C12" s="1"/>
      <c r="D12" s="2"/>
      <c r="E12" s="1"/>
      <c r="F12" s="6" t="str">
        <f t="shared" si="0"/>
        <v/>
      </c>
      <c r="G12" s="6"/>
    </row>
    <row r="13" spans="1:8" x14ac:dyDescent="0.3">
      <c r="B13" s="43" t="s">
        <v>4</v>
      </c>
      <c r="C13" s="1"/>
      <c r="D13" s="2"/>
      <c r="E13" s="1"/>
      <c r="F13" s="6" t="str">
        <f t="shared" si="0"/>
        <v/>
      </c>
      <c r="G13" s="6"/>
    </row>
    <row r="14" spans="1:8" x14ac:dyDescent="0.3">
      <c r="B14" s="43" t="s">
        <v>5</v>
      </c>
      <c r="C14" s="1"/>
      <c r="D14" s="2"/>
      <c r="E14" s="1"/>
      <c r="F14" s="6" t="str">
        <f t="shared" si="0"/>
        <v/>
      </c>
      <c r="G14" s="6"/>
    </row>
    <row r="15" spans="1:8" x14ac:dyDescent="0.3">
      <c r="B15" s="43" t="s">
        <v>6</v>
      </c>
      <c r="C15" s="1"/>
      <c r="D15" s="2"/>
      <c r="E15" s="1"/>
      <c r="F15" s="6" t="str">
        <f t="shared" si="0"/>
        <v/>
      </c>
      <c r="G15" s="6"/>
    </row>
    <row r="16" spans="1:8" x14ac:dyDescent="0.3">
      <c r="B16" s="43" t="s">
        <v>7</v>
      </c>
      <c r="C16" s="1"/>
      <c r="D16" s="2"/>
      <c r="E16" s="1"/>
      <c r="F16" s="6" t="str">
        <f t="shared" si="0"/>
        <v/>
      </c>
      <c r="G16" s="6"/>
    </row>
    <row r="17" spans="2:7" x14ac:dyDescent="0.3">
      <c r="B17" s="43" t="s">
        <v>8</v>
      </c>
      <c r="C17" s="1"/>
      <c r="D17" s="2"/>
      <c r="E17" s="1"/>
      <c r="F17" s="6" t="str">
        <f t="shared" si="0"/>
        <v/>
      </c>
      <c r="G17" s="6"/>
    </row>
    <row r="18" spans="2:7" x14ac:dyDescent="0.3">
      <c r="B18" s="43" t="s">
        <v>9</v>
      </c>
      <c r="C18" s="17"/>
      <c r="D18" s="7"/>
      <c r="E18" s="1"/>
      <c r="F18" s="6" t="str">
        <f t="shared" si="0"/>
        <v/>
      </c>
      <c r="G18" s="6"/>
    </row>
    <row r="19" spans="2:7" x14ac:dyDescent="0.3">
      <c r="B19" s="43" t="s">
        <v>10</v>
      </c>
      <c r="C19" s="1"/>
      <c r="D19" s="2"/>
      <c r="E19" s="1"/>
      <c r="F19" s="6" t="str">
        <f t="shared" si="0"/>
        <v/>
      </c>
      <c r="G19" s="6"/>
    </row>
    <row r="20" spans="2:7" x14ac:dyDescent="0.3">
      <c r="B20" s="43" t="s">
        <v>11</v>
      </c>
      <c r="C20" s="1"/>
      <c r="D20" s="2"/>
      <c r="E20" s="1"/>
      <c r="F20" s="6" t="str">
        <f t="shared" si="0"/>
        <v/>
      </c>
      <c r="G20" s="6"/>
    </row>
    <row r="21" spans="2:7" x14ac:dyDescent="0.3">
      <c r="B21" s="43" t="s">
        <v>12</v>
      </c>
      <c r="C21" s="8"/>
      <c r="D21" s="9"/>
      <c r="E21" s="8"/>
      <c r="F21" s="6" t="str">
        <f>IF(C21=0,"",C21/E21)</f>
        <v/>
      </c>
      <c r="G21" s="6"/>
    </row>
    <row r="22" spans="2:7" ht="15" thickBot="1" x14ac:dyDescent="0.35">
      <c r="B22" s="44" t="s">
        <v>13</v>
      </c>
      <c r="C22" s="10"/>
      <c r="D22" s="11"/>
      <c r="E22" s="10"/>
      <c r="F22" s="12" t="str">
        <f t="shared" si="0"/>
        <v/>
      </c>
      <c r="G22" s="12"/>
    </row>
    <row r="23" spans="2:7" x14ac:dyDescent="0.3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5" t="s">
        <v>57</v>
      </c>
      <c r="F23" s="13" t="s">
        <v>57</v>
      </c>
      <c r="G23" s="35"/>
    </row>
    <row r="24" spans="2:7" ht="15" thickBot="1" x14ac:dyDescent="0.35">
      <c r="B24" s="36" t="s">
        <v>56</v>
      </c>
      <c r="C24" s="37" t="str">
        <f>IF(SUM(C11:C22)=0," ",AVERAGE(C11:C22))</f>
        <v xml:space="preserve"> </v>
      </c>
      <c r="D24" s="38" t="str">
        <f>IF(SUM(D11:D22)=0," ",AVERAGE(D11:D22))</f>
        <v xml:space="preserve"> </v>
      </c>
      <c r="E24" s="46" t="str">
        <f>IF(SUM(E11:E22)=0,"",AVERAGE(E11:E22))</f>
        <v/>
      </c>
      <c r="F24" s="14" t="str">
        <f>IF(SUM(F11:F22)=0,"",AVERAGE(F11:F22))</f>
        <v/>
      </c>
      <c r="G24" s="39"/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C1:G1"/>
    <mergeCell ref="A1:B1"/>
    <mergeCell ref="A2:B2"/>
    <mergeCell ref="A3:B3"/>
    <mergeCell ref="A4:B4"/>
    <mergeCell ref="A6:B6"/>
    <mergeCell ref="C6:G6"/>
    <mergeCell ref="C7:G8"/>
    <mergeCell ref="C4:G4"/>
    <mergeCell ref="C2:G2"/>
    <mergeCell ref="C5:G5"/>
    <mergeCell ref="A5:B5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Yenory Carrillo</cp:lastModifiedBy>
  <cp:lastPrinted>2011-08-08T19:52:49Z</cp:lastPrinted>
  <dcterms:created xsi:type="dcterms:W3CDTF">2009-10-20T13:50:35Z</dcterms:created>
  <dcterms:modified xsi:type="dcterms:W3CDTF">2023-01-18T16:26:41Z</dcterms:modified>
</cp:coreProperties>
</file>