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ycarrillo_imprenta_go_cr/Documents/Desktop/DIGECA/Comisión PGAI/documentos 2021/Entrega al Minae/"/>
    </mc:Choice>
  </mc:AlternateContent>
  <xr:revisionPtr revIDLastSave="52" documentId="8_{16EA1214-3239-47DE-A80E-D906DEB02872}" xr6:coauthVersionLast="47" xr6:coauthVersionMax="47" xr10:uidLastSave="{810B1ECE-D1EA-4D96-B05C-48BF29969F16}"/>
  <bookViews>
    <workbookView xWindow="-108" yWindow="-108" windowWidth="23256" windowHeight="12576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3" i="20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E18" i="27" s="1"/>
  <c r="B17" i="27"/>
  <c r="E17" i="27" s="1"/>
  <c r="B16" i="27"/>
  <c r="E16" i="27" s="1"/>
  <c r="B15" i="27"/>
  <c r="E15" i="27" s="1"/>
  <c r="B14" i="27"/>
  <c r="B13" i="27"/>
  <c r="E13" i="27" s="1"/>
  <c r="B12" i="27"/>
  <c r="B11" i="27"/>
  <c r="E11" i="27" s="1"/>
  <c r="B10" i="27"/>
  <c r="B9" i="27"/>
  <c r="E9" i="27" s="1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5" i="8" l="1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4" i="26" s="1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1" l="1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<sst xmlns="http://schemas.openxmlformats.org/spreadsheetml/2006/main" count="336" uniqueCount="72">
  <si>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</si>
  <si>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</si>
  <si>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</si>
  <si>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</si>
  <si>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</si>
  <si>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</si>
  <si>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</si>
  <si>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</si>
  <si>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</si>
  <si>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</si>
  <si>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</si>
  <si>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</si>
  <si>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</si>
  <si>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</si>
  <si>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</si>
  <si>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</si>
  <si>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</si>
  <si>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</si>
  <si>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</si>
  <si>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</si>
  <si>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</si>
  <si>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</si>
  <si>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</si>
  <si>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</si>
  <si>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</si>
  <si>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</si>
  <si>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</si>
  <si>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</si>
  <si>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</si>
  <si>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</si>
  <si>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</si>
  <si>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</si>
  <si>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</si>
  <si>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</si>
  <si>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</si>
  <si>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</si>
  <si>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</si>
  <si>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</si>
  <si>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</si>
  <si>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</si>
  <si>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</si>
  <si>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</si>
  <si>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</si>
  <si>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</si>
  <si>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</si>
  <si>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</si>
  <si>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</si>
  <si>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</si>
  <si>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</si>
  <si>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</si>
  <si>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</si>
  <si>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</si>
  <si>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</si>
  <si>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</si>
  <si>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</si>
  <si>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</si>
  <si>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</si>
  <si>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</si>
  <si>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</si>
  <si>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</si>
  <si>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</si>
  <si>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</si>
  <si>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</si>
  <si>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 xml:space="preserve">Imprenta Nacional </t>
  </si>
  <si>
    <t>Lic. Ricardo Salas Álvarez</t>
  </si>
  <si>
    <t xml:space="preserve">Dirección General </t>
  </si>
  <si>
    <t>Yenory Carrillo Cruz</t>
  </si>
  <si>
    <t>Planificación Institucional</t>
  </si>
  <si>
    <t>2296-9570</t>
  </si>
  <si>
    <t>ycarrillo@imprenta.go.cr</t>
  </si>
  <si>
    <t>Yenory Carrillo Ccruz</t>
  </si>
  <si>
    <t>323-0429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</si>
</sst>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[$₡-140A]* #,##0.00_);_([$₡-140A]* \(#,##0.00\);_([$₡-140A]* &quot;-&quot;??_);_(@_)"/>
    <numFmt numFmtId="169" formatCode="&quot;₡&quot;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8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8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8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8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8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7" fontId="7" fillId="4" borderId="9" xfId="1" applyFont="1" applyFill="1" applyBorder="1" applyAlignment="1" applyProtection="1">
      <alignment horizontal="center" vertical="center" wrapText="1"/>
    </xf>
    <xf numFmtId="167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168" fontId="0" fillId="0" borderId="8" xfId="2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9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9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9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9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8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8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8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98</c:v>
                </c:pt>
                <c:pt idx="1">
                  <c:v>108</c:v>
                </c:pt>
                <c:pt idx="2">
                  <c:v>119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94</c:v>
                </c:pt>
                <c:pt idx="7">
                  <c:v>94</c:v>
                </c:pt>
                <c:pt idx="8">
                  <c:v>85</c:v>
                </c:pt>
                <c:pt idx="9">
                  <c:v>89</c:v>
                </c:pt>
                <c:pt idx="10">
                  <c:v>82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A-46FE-BE38-ECC7F354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C0A-48AE-BD7C-2E78CB2E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94.333333333333329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7-4B5F-9B28-9B35ED55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0.57873210633946826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4-4759-9FBE-1CDA7FCA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0.60122699386503065</c:v>
                </c:pt>
                <c:pt idx="1">
                  <c:v>0.66257668711656437</c:v>
                </c:pt>
                <c:pt idx="2">
                  <c:v>0.73006134969325154</c:v>
                </c:pt>
                <c:pt idx="3">
                  <c:v>0.55828220858895705</c:v>
                </c:pt>
                <c:pt idx="4">
                  <c:v>0.55828220858895705</c:v>
                </c:pt>
                <c:pt idx="5">
                  <c:v>0.55828220858895705</c:v>
                </c:pt>
                <c:pt idx="6">
                  <c:v>0.57668711656441718</c:v>
                </c:pt>
                <c:pt idx="7">
                  <c:v>0.57668711656441718</c:v>
                </c:pt>
                <c:pt idx="8">
                  <c:v>0.5214723926380368</c:v>
                </c:pt>
                <c:pt idx="9">
                  <c:v>0.54601226993865026</c:v>
                </c:pt>
                <c:pt idx="10">
                  <c:v>0.50306748466257667</c:v>
                </c:pt>
                <c:pt idx="11">
                  <c:v>0.55214723926380371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B-4853-BED6-EB638445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98</c:v>
                </c:pt>
                <c:pt idx="1">
                  <c:v>108</c:v>
                </c:pt>
                <c:pt idx="2">
                  <c:v>119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94</c:v>
                </c:pt>
                <c:pt idx="7">
                  <c:v>94</c:v>
                </c:pt>
                <c:pt idx="8">
                  <c:v>85</c:v>
                </c:pt>
                <c:pt idx="9">
                  <c:v>89</c:v>
                </c:pt>
                <c:pt idx="10">
                  <c:v>82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2-419B-8B18-EA538B410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2AA-4809-A145-231CF117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949-42F3-A303-951770B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492-460C-A9C9-826A453CB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D88-4809-9C30-C87292E7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D14-479A-B21B-6BE85E3D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28A-4395-937F-ECC4A521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DDE-43D3-9B9A-DB65258E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E18-42DD-94F7-61D5F7A3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A7" workbookViewId="0">
      <selection activeCell="J22" sqref="J22:M22"/>
    </sheetView>
  </sheetViews>
  <sheetFormatPr baseColWidth="10" defaultColWidth="11.44140625" defaultRowHeight="14.4" x14ac:dyDescent="0.3"/>
  <cols>
    <col min="1" max="16384" width="11.44140625" style="23"/>
  </cols>
  <sheetData>
    <row r="9" spans="6:13" ht="23.4" x14ac:dyDescent="0.45">
      <c r="F9" s="101"/>
      <c r="G9" s="101"/>
    </row>
    <row r="11" spans="6:13" ht="21" x14ac:dyDescent="0.4">
      <c r="F11" s="51" t="s">
        <v>36</v>
      </c>
      <c r="I11" s="98" t="s">
        <v>63</v>
      </c>
      <c r="J11" s="98"/>
      <c r="K11" s="98"/>
      <c r="L11" s="98"/>
      <c r="M11" s="98"/>
    </row>
    <row r="12" spans="6:13" ht="23.4" x14ac:dyDescent="0.45">
      <c r="F12" s="52"/>
      <c r="G12" s="53"/>
      <c r="I12" s="102"/>
      <c r="J12" s="102"/>
      <c r="K12" s="102"/>
      <c r="L12" s="102"/>
    </row>
    <row r="13" spans="6:13" ht="21" x14ac:dyDescent="0.4">
      <c r="F13" s="51" t="s">
        <v>37</v>
      </c>
      <c r="I13" s="98">
        <v>1</v>
      </c>
      <c r="J13" s="98"/>
      <c r="K13" s="98"/>
      <c r="L13" s="98"/>
      <c r="M13" s="98"/>
    </row>
    <row r="14" spans="6:13" ht="23.4" x14ac:dyDescent="0.45">
      <c r="F14" s="51" t="s">
        <v>38</v>
      </c>
      <c r="G14" s="53"/>
      <c r="I14" s="99" t="s">
        <v>64</v>
      </c>
      <c r="J14" s="99"/>
      <c r="K14" s="99"/>
      <c r="L14" s="99"/>
      <c r="M14" s="99"/>
    </row>
    <row r="15" spans="6:13" ht="21" x14ac:dyDescent="0.4">
      <c r="F15" s="51" t="s">
        <v>39</v>
      </c>
      <c r="I15" s="99" t="s">
        <v>65</v>
      </c>
      <c r="J15" s="99"/>
      <c r="K15" s="99"/>
      <c r="L15" s="99"/>
      <c r="M15" s="99"/>
    </row>
    <row r="16" spans="6:13" ht="21" x14ac:dyDescent="0.4">
      <c r="F16" s="52"/>
      <c r="I16" s="102"/>
      <c r="J16" s="102"/>
      <c r="K16" s="102"/>
      <c r="L16" s="102"/>
    </row>
    <row r="17" spans="6:13" ht="21" x14ac:dyDescent="0.4">
      <c r="F17" s="51" t="s">
        <v>40</v>
      </c>
      <c r="G17" s="51"/>
      <c r="I17" s="98" t="s">
        <v>66</v>
      </c>
      <c r="J17" s="98"/>
      <c r="K17" s="98"/>
      <c r="L17" s="98"/>
      <c r="M17" s="98"/>
    </row>
    <row r="18" spans="6:13" ht="21" x14ac:dyDescent="0.4">
      <c r="F18" s="51" t="s">
        <v>39</v>
      </c>
      <c r="I18" s="99" t="s">
        <v>67</v>
      </c>
      <c r="J18" s="99"/>
      <c r="K18" s="99"/>
      <c r="L18" s="99"/>
      <c r="M18" s="99"/>
    </row>
    <row r="19" spans="6:13" ht="21" x14ac:dyDescent="0.4">
      <c r="F19" s="51" t="s">
        <v>41</v>
      </c>
      <c r="I19" s="99" t="s">
        <v>68</v>
      </c>
      <c r="J19" s="99"/>
      <c r="K19" s="99"/>
      <c r="L19" s="99"/>
      <c r="M19" s="99"/>
    </row>
    <row r="20" spans="6:13" ht="21" x14ac:dyDescent="0.4">
      <c r="F20" s="51" t="s">
        <v>42</v>
      </c>
      <c r="I20" s="100" t="s">
        <v>69</v>
      </c>
      <c r="J20" s="99"/>
      <c r="K20" s="99"/>
      <c r="L20" s="99"/>
      <c r="M20" s="99"/>
    </row>
    <row r="21" spans="6:13" ht="23.4" x14ac:dyDescent="0.45">
      <c r="G21" s="54"/>
    </row>
    <row r="22" spans="6:13" ht="23.4" x14ac:dyDescent="0.45">
      <c r="F22" s="51" t="s">
        <v>43</v>
      </c>
      <c r="G22" s="54"/>
      <c r="J22" s="98">
        <v>2021</v>
      </c>
      <c r="K22" s="98"/>
      <c r="L22" s="98"/>
      <c r="M22" s="98"/>
    </row>
  </sheetData>
  <protectedRanges>
    <protectedRange sqref="I11:L20" name="Rango1"/>
  </protectedRanges>
  <mergeCells count="12">
    <mergeCell ref="F9:G9"/>
    <mergeCell ref="I12:L12"/>
    <mergeCell ref="I16:L16"/>
    <mergeCell ref="I11:M11"/>
    <mergeCell ref="I13:M13"/>
    <mergeCell ref="I14:M14"/>
    <mergeCell ref="I15:M15"/>
    <mergeCell ref="I17:M17"/>
    <mergeCell ref="I18:M18"/>
    <mergeCell ref="I19:M19"/>
    <mergeCell ref="I20:M20"/>
    <mergeCell ref="J22:M22"/>
  </mergeCells>
  <hyperlinks>
    <hyperlink ref="I20" r:id="rId1" xr:uid="{AF52DA7A-C67B-4540-BABA-5C7B65A0EDD8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3.6640625" style="23" customWidth="1"/>
    <col min="4" max="4" width="14" style="23" customWidth="1"/>
    <col min="5" max="5" width="15.6640625" style="23" customWidth="1"/>
    <col min="6" max="6" width="22.5546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</row>
    <row r="2" spans="1:8" x14ac:dyDescent="0.3">
      <c r="A2" s="104" t="s">
        <v>44</v>
      </c>
      <c r="B2" s="104"/>
      <c r="C2" s="108"/>
      <c r="D2" s="108"/>
      <c r="E2" s="108"/>
      <c r="F2" s="108"/>
      <c r="G2" s="108"/>
    </row>
    <row r="3" spans="1:8" x14ac:dyDescent="0.3">
      <c r="A3" s="104" t="s">
        <v>45</v>
      </c>
      <c r="B3" s="104"/>
      <c r="C3" s="18">
        <f>IF('Datos Generales'!J22="","",'Datos Generales'!J22)</f>
        <v>2021</v>
      </c>
      <c r="D3" s="18"/>
      <c r="E3" s="18"/>
      <c r="F3" s="18"/>
      <c r="G3" s="18"/>
    </row>
    <row r="4" spans="1:8" x14ac:dyDescent="0.3">
      <c r="A4" s="104" t="s">
        <v>29</v>
      </c>
      <c r="B4" s="104"/>
      <c r="C4" s="108"/>
      <c r="D4" s="108"/>
      <c r="E4" s="108"/>
      <c r="F4" s="108"/>
      <c r="G4" s="108"/>
    </row>
    <row r="5" spans="1:8" x14ac:dyDescent="0.3">
      <c r="A5" s="104" t="s">
        <v>30</v>
      </c>
      <c r="B5" s="104"/>
      <c r="C5" s="108"/>
      <c r="D5" s="108"/>
      <c r="E5" s="108"/>
      <c r="F5" s="108"/>
      <c r="G5" s="108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8" customHeight="1" x14ac:dyDescent="0.3">
      <c r="A7" s="24"/>
      <c r="B7" s="24"/>
      <c r="C7" s="105" t="s">
        <v>55</v>
      </c>
      <c r="D7" s="105"/>
      <c r="E7" s="105"/>
      <c r="F7" s="105"/>
      <c r="G7" s="105"/>
      <c r="H7" s="43"/>
    </row>
    <row r="8" spans="1:8" ht="15.75" customHeight="1" x14ac:dyDescent="0.3">
      <c r="C8" s="106"/>
      <c r="D8" s="106"/>
      <c r="E8" s="106"/>
      <c r="F8" s="106"/>
      <c r="G8" s="106"/>
      <c r="H8" s="43"/>
    </row>
    <row r="10" spans="1:8" ht="37.5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 t="shared" si="0"/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ColWidth="11.44140625" defaultRowHeight="14.4" x14ac:dyDescent="0.3"/>
  <cols>
    <col min="1" max="2" width="12.6640625" style="23" customWidth="1"/>
    <col min="3" max="4" width="13.5546875" style="23" customWidth="1"/>
    <col min="5" max="5" width="15.6640625" style="23" customWidth="1"/>
    <col min="6" max="6" width="23.5546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</row>
    <row r="2" spans="1:8" x14ac:dyDescent="0.3">
      <c r="A2" s="104" t="s">
        <v>44</v>
      </c>
      <c r="B2" s="104"/>
      <c r="C2" s="108"/>
      <c r="D2" s="108"/>
      <c r="E2" s="108"/>
      <c r="F2" s="108"/>
      <c r="G2" s="108"/>
    </row>
    <row r="3" spans="1:8" x14ac:dyDescent="0.3">
      <c r="A3" s="104" t="s">
        <v>45</v>
      </c>
      <c r="B3" s="104"/>
      <c r="C3" s="108">
        <f>IF('Datos Generales'!J22="","",'Datos Generales'!J22)</f>
        <v>2021</v>
      </c>
      <c r="D3" s="108"/>
      <c r="E3" s="108"/>
      <c r="F3" s="108"/>
      <c r="G3" s="108"/>
    </row>
    <row r="4" spans="1:8" x14ac:dyDescent="0.3">
      <c r="A4" s="104" t="s">
        <v>29</v>
      </c>
      <c r="B4" s="104"/>
      <c r="C4" s="108"/>
      <c r="D4" s="108"/>
      <c r="E4" s="108"/>
      <c r="F4" s="108"/>
      <c r="G4" s="108"/>
    </row>
    <row r="5" spans="1:8" x14ac:dyDescent="0.3">
      <c r="A5" s="104" t="s">
        <v>30</v>
      </c>
      <c r="B5" s="104"/>
      <c r="C5" s="108"/>
      <c r="D5" s="108"/>
      <c r="E5" s="108"/>
      <c r="F5" s="108"/>
      <c r="G5" s="108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8.75" customHeight="1" x14ac:dyDescent="0.3">
      <c r="A7" s="24"/>
      <c r="B7" s="24"/>
      <c r="C7" s="105" t="s">
        <v>55</v>
      </c>
      <c r="D7" s="105"/>
      <c r="E7" s="105"/>
      <c r="F7" s="105"/>
      <c r="G7" s="105"/>
      <c r="H7" s="43"/>
    </row>
    <row r="8" spans="1:8" ht="15.75" customHeight="1" x14ac:dyDescent="0.3">
      <c r="C8" s="106"/>
      <c r="D8" s="106"/>
      <c r="E8" s="106"/>
      <c r="F8" s="106"/>
      <c r="G8" s="106"/>
      <c r="H8" s="43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C3:G3"/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ColWidth="11.44140625" defaultRowHeight="14.4" x14ac:dyDescent="0.3"/>
  <cols>
    <col min="1" max="1" width="31" style="55" customWidth="1"/>
    <col min="2" max="2" width="15.6640625" style="55" customWidth="1"/>
    <col min="3" max="4" width="17.5546875" style="55" customWidth="1"/>
    <col min="5" max="5" width="26.6640625" style="55" customWidth="1"/>
    <col min="6" max="16384" width="11.44140625" style="55"/>
  </cols>
  <sheetData>
    <row r="2" spans="1:6" x14ac:dyDescent="0.3">
      <c r="A2" s="118" t="s">
        <v>32</v>
      </c>
      <c r="B2" s="118"/>
      <c r="C2" s="116" t="str">
        <f>IF('Datos Generales'!I11="","",'Datos Generales'!I11)</f>
        <v xml:space="preserve">Imprenta Nacional </v>
      </c>
      <c r="D2" s="116"/>
      <c r="E2" s="116"/>
      <c r="F2" s="116"/>
    </row>
    <row r="3" spans="1:6" x14ac:dyDescent="0.3">
      <c r="A3" s="118" t="s">
        <v>48</v>
      </c>
      <c r="B3" s="118"/>
      <c r="C3" s="117"/>
      <c r="D3" s="117"/>
      <c r="E3" s="117"/>
      <c r="F3" s="117"/>
    </row>
    <row r="4" spans="1:6" x14ac:dyDescent="0.3">
      <c r="A4" s="56"/>
      <c r="B4" s="56"/>
      <c r="C4" s="57"/>
      <c r="D4" s="57"/>
      <c r="E4" s="57"/>
      <c r="F4" s="57"/>
    </row>
    <row r="5" spans="1:6" ht="15" thickBot="1" x14ac:dyDescent="0.35"/>
    <row r="6" spans="1:6" x14ac:dyDescent="0.3">
      <c r="A6" s="112" t="s">
        <v>58</v>
      </c>
      <c r="B6" s="113"/>
      <c r="C6" s="113"/>
      <c r="D6" s="114"/>
      <c r="E6" s="115"/>
    </row>
    <row r="7" spans="1:6" ht="50.25" customHeight="1" thickBot="1" x14ac:dyDescent="0.35">
      <c r="A7" s="58" t="s">
        <v>31</v>
      </c>
      <c r="B7" s="59" t="s">
        <v>59</v>
      </c>
      <c r="C7" s="59" t="s">
        <v>62</v>
      </c>
      <c r="D7" s="60" t="s">
        <v>49</v>
      </c>
      <c r="E7" s="61" t="s">
        <v>60</v>
      </c>
    </row>
    <row r="8" spans="1:6" x14ac:dyDescent="0.3">
      <c r="A8" s="62">
        <f>IF('edificio 1'!$C$2="","",'edificio 1'!$C$2)</f>
        <v>1</v>
      </c>
      <c r="B8" s="63">
        <f>'edificio 1'!C24</f>
        <v>94.333333333333329</v>
      </c>
      <c r="C8" s="64">
        <f>'edificio 1'!$D$24</f>
        <v>201328.08333333334</v>
      </c>
      <c r="D8" s="65">
        <f>'edificio 1'!E$24</f>
        <v>163</v>
      </c>
      <c r="E8" s="66">
        <f>IF(B8=" "," ",B8/D8)</f>
        <v>0.57873210633946826</v>
      </c>
    </row>
    <row r="9" spans="1:6" x14ac:dyDescent="0.3">
      <c r="A9" s="67" t="str">
        <f>IF('edificio 2'!C2="","",'edificio 2'!C2)</f>
        <v/>
      </c>
      <c r="B9" s="68" t="str">
        <f>'edificio 2'!C24</f>
        <v xml:space="preserve"> </v>
      </c>
      <c r="C9" s="69" t="str">
        <f>'edificio 2'!$D$24</f>
        <v xml:space="preserve"> </v>
      </c>
      <c r="D9" s="70" t="str">
        <f>'edificio 2'!E$24</f>
        <v/>
      </c>
      <c r="E9" s="71" t="str">
        <f t="shared" ref="E9:E17" si="0">IF(B9=" "," ",B9/D9)</f>
        <v xml:space="preserve"> </v>
      </c>
    </row>
    <row r="10" spans="1:6" x14ac:dyDescent="0.3">
      <c r="A10" s="67" t="str">
        <f>IF('edificio 3'!$C$2="","",'edificio 3'!$C$2)</f>
        <v/>
      </c>
      <c r="B10" s="68" t="str">
        <f>'edificio 3'!C24</f>
        <v xml:space="preserve"> </v>
      </c>
      <c r="C10" s="69" t="str">
        <f>'edificio 3'!$D$24</f>
        <v xml:space="preserve"> </v>
      </c>
      <c r="D10" s="70" t="str">
        <f>'edificio 3'!E$24</f>
        <v/>
      </c>
      <c r="E10" s="72" t="str">
        <f t="shared" si="0"/>
        <v xml:space="preserve"> </v>
      </c>
    </row>
    <row r="11" spans="1:6" x14ac:dyDescent="0.3">
      <c r="A11" s="67" t="str">
        <f>IF('edificio 4'!$C$2="","",'edificio 4'!$C$2)</f>
        <v/>
      </c>
      <c r="B11" s="68" t="str">
        <f>'edificio 4'!$C$24</f>
        <v xml:space="preserve"> </v>
      </c>
      <c r="C11" s="69" t="str">
        <f>'edificio 4'!$D$24</f>
        <v xml:space="preserve"> </v>
      </c>
      <c r="D11" s="70" t="str">
        <f>'edificio 4'!E$24</f>
        <v/>
      </c>
      <c r="E11" s="72" t="str">
        <f t="shared" si="0"/>
        <v xml:space="preserve"> </v>
      </c>
    </row>
    <row r="12" spans="1:6" x14ac:dyDescent="0.3">
      <c r="A12" s="67" t="str">
        <f>IF('edificio 5'!$C$2="","",'edificio 5'!$C$2)</f>
        <v/>
      </c>
      <c r="B12" s="68" t="str">
        <f>'edificio 5'!$C$24</f>
        <v xml:space="preserve"> </v>
      </c>
      <c r="C12" s="69" t="str">
        <f>'edificio 5'!$D$24</f>
        <v xml:space="preserve"> </v>
      </c>
      <c r="D12" s="70" t="str">
        <f>'edificio 5'!E$24</f>
        <v/>
      </c>
      <c r="E12" s="72" t="str">
        <f t="shared" si="0"/>
        <v xml:space="preserve"> </v>
      </c>
    </row>
    <row r="13" spans="1:6" x14ac:dyDescent="0.3">
      <c r="A13" s="67" t="str">
        <f>IF('edificio 6'!$C$2="","",'edificio 6'!$C$2)</f>
        <v/>
      </c>
      <c r="B13" s="68" t="str">
        <f>'edificio 6'!$C$24</f>
        <v xml:space="preserve"> </v>
      </c>
      <c r="C13" s="69" t="str">
        <f>'edificio 6'!$D$24</f>
        <v xml:space="preserve"> </v>
      </c>
      <c r="D13" s="70" t="str">
        <f>'edificio 6'!E$24</f>
        <v/>
      </c>
      <c r="E13" s="72" t="str">
        <f t="shared" si="0"/>
        <v xml:space="preserve"> </v>
      </c>
    </row>
    <row r="14" spans="1:6" x14ac:dyDescent="0.3">
      <c r="A14" s="67" t="str">
        <f>IF('edificio 7'!$C$2="","",'edificio 7'!$C$2)</f>
        <v/>
      </c>
      <c r="B14" s="68" t="str">
        <f>'edificio 7'!$C$24</f>
        <v xml:space="preserve"> </v>
      </c>
      <c r="C14" s="69" t="str">
        <f>'edificio 7'!$D$24</f>
        <v xml:space="preserve"> </v>
      </c>
      <c r="D14" s="70" t="str">
        <f>'edificio 7'!E$24</f>
        <v/>
      </c>
      <c r="E14" s="72" t="str">
        <f t="shared" si="0"/>
        <v xml:space="preserve"> </v>
      </c>
    </row>
    <row r="15" spans="1:6" x14ac:dyDescent="0.3">
      <c r="A15" s="67" t="str">
        <f>IF('edificio 8'!$C$2="","",'edificio 8'!$C$2)</f>
        <v/>
      </c>
      <c r="B15" s="68" t="str">
        <f>'edificio 8'!$C$24</f>
        <v xml:space="preserve"> </v>
      </c>
      <c r="C15" s="69" t="str">
        <f>'edificio 8'!$D$24</f>
        <v xml:space="preserve"> </v>
      </c>
      <c r="D15" s="70" t="str">
        <f>'edificio 8'!E$24</f>
        <v/>
      </c>
      <c r="E15" s="72" t="str">
        <f t="shared" si="0"/>
        <v xml:space="preserve"> </v>
      </c>
    </row>
    <row r="16" spans="1:6" x14ac:dyDescent="0.3">
      <c r="A16" s="67" t="str">
        <f>IF('edificio 9'!$C$2="","",'edificio 9'!$C$2)</f>
        <v/>
      </c>
      <c r="B16" s="68" t="str">
        <f>'edificio 9'!$C$24</f>
        <v xml:space="preserve"> </v>
      </c>
      <c r="C16" s="69" t="str">
        <f>'edificio 9'!$D$24</f>
        <v xml:space="preserve"> </v>
      </c>
      <c r="D16" s="70" t="str">
        <f>'edificio 9'!E$24</f>
        <v/>
      </c>
      <c r="E16" s="72" t="str">
        <f t="shared" si="0"/>
        <v xml:space="preserve"> </v>
      </c>
    </row>
    <row r="17" spans="1:5" ht="15" thickBot="1" x14ac:dyDescent="0.35">
      <c r="A17" s="73" t="str">
        <f>IF('edificio 10'!$C$2="","",'edificio 10'!$C$2)</f>
        <v/>
      </c>
      <c r="B17" s="74" t="str">
        <f>'edificio 10'!$C$24</f>
        <v xml:space="preserve"> </v>
      </c>
      <c r="C17" s="75" t="str">
        <f>'edificio 10'!$D$24</f>
        <v xml:space="preserve"> </v>
      </c>
      <c r="D17" s="76" t="str">
        <f>'edificio 10'!E$24</f>
        <v/>
      </c>
      <c r="E17" s="77" t="str">
        <f t="shared" si="0"/>
        <v xml:space="preserve"> </v>
      </c>
    </row>
    <row r="18" spans="1:5" x14ac:dyDescent="0.3">
      <c r="A18" s="78" t="s">
        <v>14</v>
      </c>
      <c r="B18" s="79">
        <f>SUM(B8:B17)</f>
        <v>94.333333333333329</v>
      </c>
      <c r="C18" s="80">
        <f>SUM(C8:C17)</f>
        <v>201328.08333333334</v>
      </c>
      <c r="D18" s="81">
        <f>SUM(D8:D17)</f>
        <v>163</v>
      </c>
      <c r="E18" s="82" t="s">
        <v>57</v>
      </c>
    </row>
    <row r="19" spans="1:5" ht="15" thickBot="1" x14ac:dyDescent="0.35">
      <c r="A19" s="83" t="s">
        <v>61</v>
      </c>
      <c r="B19" s="84" t="s">
        <v>57</v>
      </c>
      <c r="C19" s="84" t="s">
        <v>57</v>
      </c>
      <c r="D19" s="84" t="s">
        <v>57</v>
      </c>
      <c r="E19" s="84">
        <f>IF(B18="","",B18/D18)</f>
        <v>0.57873210633946826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ColWidth="11.44140625" defaultRowHeight="14.4" x14ac:dyDescent="0.3"/>
  <cols>
    <col min="1" max="1" width="18.33203125" style="55" customWidth="1"/>
    <col min="2" max="2" width="13.44140625" style="55" customWidth="1"/>
    <col min="3" max="3" width="16.6640625" style="55" customWidth="1"/>
    <col min="4" max="4" width="13.33203125" style="55" customWidth="1"/>
    <col min="5" max="5" width="18.88671875" style="55" customWidth="1"/>
    <col min="6" max="16384" width="11.44140625" style="55"/>
  </cols>
  <sheetData>
    <row r="2" spans="1:5" x14ac:dyDescent="0.3">
      <c r="A2" s="118" t="s">
        <v>32</v>
      </c>
      <c r="B2" s="118"/>
      <c r="C2" s="116" t="str">
        <f>IF('Datos Generales'!I11="","",'Datos Generales'!I11)</f>
        <v xml:space="preserve">Imprenta Nacional </v>
      </c>
      <c r="D2" s="116"/>
      <c r="E2" s="116"/>
    </row>
    <row r="3" spans="1:5" x14ac:dyDescent="0.3">
      <c r="A3" s="118" t="s">
        <v>45</v>
      </c>
      <c r="B3" s="118"/>
      <c r="C3" s="119"/>
      <c r="D3" s="119"/>
      <c r="E3" s="119"/>
    </row>
    <row r="4" spans="1:5" ht="15" thickBot="1" x14ac:dyDescent="0.35"/>
    <row r="5" spans="1:5" x14ac:dyDescent="0.3">
      <c r="A5" s="112" t="s">
        <v>51</v>
      </c>
      <c r="B5" s="113"/>
      <c r="C5" s="113"/>
      <c r="D5" s="113"/>
      <c r="E5" s="115"/>
    </row>
    <row r="6" spans="1:5" ht="43.8" thickBot="1" x14ac:dyDescent="0.35">
      <c r="A6" s="58" t="s">
        <v>0</v>
      </c>
      <c r="B6" s="59" t="s">
        <v>33</v>
      </c>
      <c r="C6" s="59" t="s">
        <v>1</v>
      </c>
      <c r="D6" s="59" t="s">
        <v>49</v>
      </c>
      <c r="E6" s="61" t="s">
        <v>50</v>
      </c>
    </row>
    <row r="7" spans="1:5" x14ac:dyDescent="0.3">
      <c r="A7" s="62" t="s">
        <v>16</v>
      </c>
      <c r="B7" s="63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98</v>
      </c>
      <c r="C7" s="85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210869</v>
      </c>
      <c r="D7" s="87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163</v>
      </c>
      <c r="E7" s="86">
        <f>IF(B7=" "," ",B7/D7)</f>
        <v>0.60122699386503065</v>
      </c>
    </row>
    <row r="8" spans="1:5" x14ac:dyDescent="0.3">
      <c r="A8" s="67" t="s">
        <v>17</v>
      </c>
      <c r="B8" s="68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108</v>
      </c>
      <c r="C8" s="85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236477</v>
      </c>
      <c r="D8" s="87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163</v>
      </c>
      <c r="E8" s="72">
        <f t="shared" ref="E8:E18" si="0">IF(B8=" "," ",B8/D8)</f>
        <v>0.66257668711656437</v>
      </c>
    </row>
    <row r="9" spans="1:5" x14ac:dyDescent="0.3">
      <c r="A9" s="67" t="s">
        <v>18</v>
      </c>
      <c r="B9" s="68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119</v>
      </c>
      <c r="C9" s="85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261301</v>
      </c>
      <c r="D9" s="87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163</v>
      </c>
      <c r="E9" s="72">
        <f t="shared" si="0"/>
        <v>0.73006134969325154</v>
      </c>
    </row>
    <row r="10" spans="1:5" x14ac:dyDescent="0.3">
      <c r="A10" s="67" t="s">
        <v>19</v>
      </c>
      <c r="B10" s="68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91</v>
      </c>
      <c r="C10" s="85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198124</v>
      </c>
      <c r="D10" s="87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163</v>
      </c>
      <c r="E10" s="72">
        <f t="shared" si="0"/>
        <v>0.55828220858895705</v>
      </c>
    </row>
    <row r="11" spans="1:5" x14ac:dyDescent="0.3">
      <c r="A11" s="67" t="s">
        <v>20</v>
      </c>
      <c r="B11" s="68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91</v>
      </c>
      <c r="C11" s="85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198124</v>
      </c>
      <c r="D11" s="87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163</v>
      </c>
      <c r="E11" s="72">
        <f t="shared" si="0"/>
        <v>0.55828220858895705</v>
      </c>
    </row>
    <row r="12" spans="1:5" x14ac:dyDescent="0.3">
      <c r="A12" s="67" t="s">
        <v>21</v>
      </c>
      <c r="B12" s="68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91</v>
      </c>
      <c r="C12" s="85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198124</v>
      </c>
      <c r="D12" s="87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163</v>
      </c>
      <c r="E12" s="72">
        <f t="shared" si="0"/>
        <v>0.55828220858895705</v>
      </c>
    </row>
    <row r="13" spans="1:5" x14ac:dyDescent="0.3">
      <c r="A13" s="67" t="s">
        <v>22</v>
      </c>
      <c r="B13" s="68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94</v>
      </c>
      <c r="C13" s="85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192574</v>
      </c>
      <c r="D13" s="87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163</v>
      </c>
      <c r="E13" s="72">
        <f t="shared" si="0"/>
        <v>0.57668711656441718</v>
      </c>
    </row>
    <row r="14" spans="1:5" x14ac:dyDescent="0.3">
      <c r="A14" s="67" t="s">
        <v>23</v>
      </c>
      <c r="B14" s="68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94</v>
      </c>
      <c r="C14" s="85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187043</v>
      </c>
      <c r="D14" s="87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163</v>
      </c>
      <c r="E14" s="72">
        <f t="shared" si="0"/>
        <v>0.57668711656441718</v>
      </c>
    </row>
    <row r="15" spans="1:5" x14ac:dyDescent="0.3">
      <c r="A15" s="67" t="s">
        <v>24</v>
      </c>
      <c r="B15" s="68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85</v>
      </c>
      <c r="C15" s="85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175017</v>
      </c>
      <c r="D15" s="87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163</v>
      </c>
      <c r="E15" s="72">
        <f t="shared" si="0"/>
        <v>0.5214723926380368</v>
      </c>
    </row>
    <row r="16" spans="1:5" x14ac:dyDescent="0.3">
      <c r="A16" s="67" t="s">
        <v>25</v>
      </c>
      <c r="B16" s="68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89</v>
      </c>
      <c r="C16" s="85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184600</v>
      </c>
      <c r="D16" s="87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163</v>
      </c>
      <c r="E16" s="72">
        <f t="shared" si="0"/>
        <v>0.54601226993865026</v>
      </c>
    </row>
    <row r="17" spans="1:5" x14ac:dyDescent="0.3">
      <c r="A17" s="67" t="s">
        <v>26</v>
      </c>
      <c r="B17" s="68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82</v>
      </c>
      <c r="C17" s="85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177817</v>
      </c>
      <c r="D17" s="87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163</v>
      </c>
      <c r="E17" s="72">
        <f t="shared" si="0"/>
        <v>0.50306748466257667</v>
      </c>
    </row>
    <row r="18" spans="1:5" ht="15" thickBot="1" x14ac:dyDescent="0.35">
      <c r="A18" s="73" t="s">
        <v>27</v>
      </c>
      <c r="B18" s="74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90</v>
      </c>
      <c r="C18" s="85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195867</v>
      </c>
      <c r="D18" s="88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163</v>
      </c>
      <c r="E18" s="77">
        <f t="shared" si="0"/>
        <v>0.55214723926380371</v>
      </c>
    </row>
    <row r="19" spans="1:5" x14ac:dyDescent="0.3">
      <c r="A19" s="89" t="s">
        <v>14</v>
      </c>
      <c r="B19" s="90">
        <f>SUM(B7:B18)</f>
        <v>1132</v>
      </c>
      <c r="C19" s="91">
        <f>SUM(C7:C16)</f>
        <v>2042253</v>
      </c>
      <c r="D19" s="92" t="s">
        <v>57</v>
      </c>
      <c r="E19" s="93" t="s">
        <v>57</v>
      </c>
    </row>
    <row r="20" spans="1:5" ht="15" thickBot="1" x14ac:dyDescent="0.35">
      <c r="A20" s="94" t="s">
        <v>61</v>
      </c>
      <c r="B20" s="95">
        <f>IF(SUM(B7:B18)=" "," ",AVERAGE(B7:B18))</f>
        <v>94.333333333333329</v>
      </c>
      <c r="C20" s="96">
        <f>IF(SUM(C7:C18)=" "," ",AVERAGE(C7:C18))</f>
        <v>201328.08333333334</v>
      </c>
      <c r="D20" s="95">
        <f>AVERAGEIF(D7:D18,"&gt;0",D7:D18)</f>
        <v>163</v>
      </c>
      <c r="E20" s="97">
        <f>IF(SUM(E7:E18)=0,"",AVERAGE(E7:E18))</f>
        <v>0.57873210633946826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zoomScaleNormal="100" workbookViewId="0">
      <selection activeCell="I19" sqref="I19"/>
    </sheetView>
  </sheetViews>
  <sheetFormatPr baseColWidth="10" defaultColWidth="11.44140625" defaultRowHeight="14.4" x14ac:dyDescent="0.3"/>
  <cols>
    <col min="1" max="2" width="12.6640625" style="23" customWidth="1"/>
    <col min="3" max="3" width="16.6640625" style="23" customWidth="1"/>
    <col min="4" max="4" width="14.21875" style="23" customWidth="1"/>
    <col min="5" max="5" width="15.109375" style="23" customWidth="1"/>
    <col min="6" max="6" width="23.109375" style="23" customWidth="1"/>
    <col min="7" max="16384" width="11.44140625" style="23"/>
  </cols>
  <sheetData>
    <row r="1" spans="1:10" x14ac:dyDescent="0.3">
      <c r="A1" s="104" t="s">
        <v>47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  <c r="H1" s="22"/>
    </row>
    <row r="2" spans="1:10" x14ac:dyDescent="0.3">
      <c r="A2" s="104" t="s">
        <v>44</v>
      </c>
      <c r="B2" s="104"/>
      <c r="C2" s="109">
        <v>1</v>
      </c>
      <c r="D2" s="109"/>
      <c r="E2" s="109"/>
      <c r="F2" s="109"/>
      <c r="G2" s="109"/>
      <c r="H2" s="22"/>
    </row>
    <row r="3" spans="1:10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  <c r="H3" s="22"/>
    </row>
    <row r="4" spans="1:10" x14ac:dyDescent="0.3">
      <c r="A4" s="104" t="s">
        <v>29</v>
      </c>
      <c r="B4" s="104"/>
      <c r="C4" s="110">
        <v>44575</v>
      </c>
      <c r="D4" s="107"/>
      <c r="E4" s="107"/>
      <c r="F4" s="107"/>
      <c r="G4" s="107"/>
      <c r="H4" s="22"/>
    </row>
    <row r="5" spans="1:10" x14ac:dyDescent="0.3">
      <c r="A5" s="104" t="s">
        <v>30</v>
      </c>
      <c r="B5" s="104"/>
      <c r="C5" s="107" t="s">
        <v>70</v>
      </c>
      <c r="D5" s="107"/>
      <c r="E5" s="107"/>
      <c r="F5" s="107"/>
      <c r="G5" s="107"/>
      <c r="H5" s="22"/>
    </row>
    <row r="6" spans="1:10" x14ac:dyDescent="0.3">
      <c r="A6" s="104" t="s">
        <v>54</v>
      </c>
      <c r="B6" s="104"/>
      <c r="C6" s="107" t="s">
        <v>71</v>
      </c>
      <c r="D6" s="107"/>
      <c r="E6" s="107"/>
      <c r="F6" s="107"/>
      <c r="G6" s="107"/>
      <c r="H6" s="22"/>
    </row>
    <row r="7" spans="1:10" x14ac:dyDescent="0.3">
      <c r="A7" s="24"/>
      <c r="B7" s="24"/>
      <c r="C7" s="105" t="s">
        <v>55</v>
      </c>
      <c r="D7" s="105"/>
      <c r="E7" s="105"/>
      <c r="F7" s="105"/>
      <c r="G7" s="105"/>
      <c r="H7" s="106"/>
    </row>
    <row r="8" spans="1:10" x14ac:dyDescent="0.3">
      <c r="C8" s="106"/>
      <c r="D8" s="106"/>
      <c r="E8" s="106"/>
      <c r="F8" s="106"/>
      <c r="G8" s="106"/>
      <c r="H8" s="106"/>
    </row>
    <row r="9" spans="1:10" x14ac:dyDescent="0.3">
      <c r="C9" s="25"/>
      <c r="D9" s="25"/>
      <c r="E9" s="25"/>
      <c r="F9" s="25"/>
      <c r="G9" s="25"/>
      <c r="H9" s="25"/>
    </row>
    <row r="10" spans="1:10" ht="31.2" thickBot="1" x14ac:dyDescent="0.35">
      <c r="B10" s="26" t="s">
        <v>0</v>
      </c>
      <c r="C10" s="27" t="s">
        <v>52</v>
      </c>
      <c r="D10" s="27" t="s">
        <v>1</v>
      </c>
      <c r="E10" s="27" t="s">
        <v>15</v>
      </c>
      <c r="F10" s="28" t="s">
        <v>53</v>
      </c>
    </row>
    <row r="11" spans="1:10" x14ac:dyDescent="0.3">
      <c r="B11" s="29" t="s">
        <v>2</v>
      </c>
      <c r="C11" s="3">
        <v>98</v>
      </c>
      <c r="D11" s="16">
        <v>210869</v>
      </c>
      <c r="E11" s="3">
        <v>163</v>
      </c>
      <c r="F11" s="6">
        <f t="shared" ref="F11:F19" si="0">IF(C11=0,"",C11/E11)</f>
        <v>0.60122699386503065</v>
      </c>
    </row>
    <row r="12" spans="1:10" x14ac:dyDescent="0.3">
      <c r="B12" s="30" t="s">
        <v>3</v>
      </c>
      <c r="C12" s="1">
        <v>108</v>
      </c>
      <c r="D12" s="2">
        <v>236477</v>
      </c>
      <c r="E12" s="1">
        <v>163</v>
      </c>
      <c r="F12" s="6">
        <f t="shared" si="0"/>
        <v>0.66257668711656437</v>
      </c>
      <c r="I12" s="103"/>
      <c r="J12" s="103"/>
    </row>
    <row r="13" spans="1:10" x14ac:dyDescent="0.3">
      <c r="B13" s="30" t="s">
        <v>4</v>
      </c>
      <c r="C13" s="1">
        <v>119</v>
      </c>
      <c r="D13" s="7">
        <v>261301</v>
      </c>
      <c r="E13" s="1">
        <v>163</v>
      </c>
      <c r="F13" s="6">
        <f t="shared" si="0"/>
        <v>0.73006134969325154</v>
      </c>
      <c r="I13" s="103"/>
      <c r="J13" s="103"/>
    </row>
    <row r="14" spans="1:10" x14ac:dyDescent="0.3">
      <c r="B14" s="30" t="s">
        <v>5</v>
      </c>
      <c r="C14" s="1">
        <v>91</v>
      </c>
      <c r="D14" s="2">
        <v>198124</v>
      </c>
      <c r="E14" s="1">
        <v>163</v>
      </c>
      <c r="F14" s="6">
        <f t="shared" si="0"/>
        <v>0.55828220858895705</v>
      </c>
      <c r="I14" s="103"/>
      <c r="J14" s="103"/>
    </row>
    <row r="15" spans="1:10" x14ac:dyDescent="0.3">
      <c r="B15" s="30" t="s">
        <v>6</v>
      </c>
      <c r="C15" s="1">
        <v>91</v>
      </c>
      <c r="D15" s="2">
        <v>198124</v>
      </c>
      <c r="E15" s="1">
        <v>163</v>
      </c>
      <c r="F15" s="6">
        <f t="shared" si="0"/>
        <v>0.55828220858895705</v>
      </c>
      <c r="I15" s="103"/>
      <c r="J15" s="103"/>
    </row>
    <row r="16" spans="1:10" x14ac:dyDescent="0.3">
      <c r="B16" s="30" t="s">
        <v>7</v>
      </c>
      <c r="C16" s="1">
        <v>91</v>
      </c>
      <c r="D16" s="2">
        <v>198124</v>
      </c>
      <c r="E16" s="1">
        <v>163</v>
      </c>
      <c r="F16" s="6">
        <f t="shared" si="0"/>
        <v>0.55828220858895705</v>
      </c>
    </row>
    <row r="17" spans="1:7" x14ac:dyDescent="0.3">
      <c r="B17" s="30" t="s">
        <v>8</v>
      </c>
      <c r="C17" s="1">
        <v>94</v>
      </c>
      <c r="D17" s="2">
        <v>192574</v>
      </c>
      <c r="E17" s="1">
        <v>163</v>
      </c>
      <c r="F17" s="6">
        <f t="shared" si="0"/>
        <v>0.57668711656441718</v>
      </c>
    </row>
    <row r="18" spans="1:7" x14ac:dyDescent="0.3">
      <c r="B18" s="30" t="s">
        <v>9</v>
      </c>
      <c r="C18" s="1">
        <v>94</v>
      </c>
      <c r="D18" s="7">
        <v>187043</v>
      </c>
      <c r="E18" s="1">
        <v>163</v>
      </c>
      <c r="F18" s="6">
        <f t="shared" si="0"/>
        <v>0.57668711656441718</v>
      </c>
    </row>
    <row r="19" spans="1:7" x14ac:dyDescent="0.3">
      <c r="B19" s="30" t="s">
        <v>10</v>
      </c>
      <c r="C19" s="1">
        <v>85</v>
      </c>
      <c r="D19" s="2">
        <v>175017</v>
      </c>
      <c r="E19" s="1">
        <v>163</v>
      </c>
      <c r="F19" s="6">
        <f t="shared" si="0"/>
        <v>0.5214723926380368</v>
      </c>
    </row>
    <row r="20" spans="1:7" x14ac:dyDescent="0.3">
      <c r="B20" s="30" t="s">
        <v>11</v>
      </c>
      <c r="C20" s="1">
        <v>89</v>
      </c>
      <c r="D20" s="2">
        <v>184600</v>
      </c>
      <c r="E20" s="1">
        <v>163</v>
      </c>
      <c r="F20" s="6">
        <f t="shared" ref="F20:F22" si="1">IF(C20=0,"",C20/E20)</f>
        <v>0.54601226993865026</v>
      </c>
    </row>
    <row r="21" spans="1:7" x14ac:dyDescent="0.3">
      <c r="B21" s="30" t="s">
        <v>12</v>
      </c>
      <c r="C21" s="8">
        <v>82</v>
      </c>
      <c r="D21" s="9">
        <v>177817</v>
      </c>
      <c r="E21" s="8">
        <v>163</v>
      </c>
      <c r="F21" s="6">
        <f>IF(C21=0,"",C21/E21)</f>
        <v>0.50306748466257667</v>
      </c>
    </row>
    <row r="22" spans="1:7" ht="15" thickBot="1" x14ac:dyDescent="0.35">
      <c r="B22" s="31" t="s">
        <v>13</v>
      </c>
      <c r="C22" s="10">
        <v>90</v>
      </c>
      <c r="D22" s="11">
        <v>195867</v>
      </c>
      <c r="E22" s="10">
        <v>163</v>
      </c>
      <c r="F22" s="12">
        <f t="shared" si="1"/>
        <v>0.55214723926380371</v>
      </c>
    </row>
    <row r="23" spans="1:7" x14ac:dyDescent="0.3">
      <c r="B23" s="32" t="s">
        <v>46</v>
      </c>
      <c r="C23" s="33">
        <f>IF(SUM(C11:C22)=0,"",SUM(C11:C22))</f>
        <v>1132</v>
      </c>
      <c r="D23" s="34">
        <f>IF(SUM(D11:D22)=0,"",SUM(D11:D22))</f>
        <v>2415937</v>
      </c>
      <c r="E23" s="35" t="s">
        <v>57</v>
      </c>
      <c r="F23" s="36" t="s">
        <v>57</v>
      </c>
      <c r="G23" s="37"/>
    </row>
    <row r="24" spans="1:7" ht="15" thickBot="1" x14ac:dyDescent="0.35">
      <c r="B24" s="38" t="s">
        <v>56</v>
      </c>
      <c r="C24" s="39">
        <f>IF(SUM(C11:C22)=0," ",AVERAGE(C11:C22))</f>
        <v>94.333333333333329</v>
      </c>
      <c r="D24" s="40">
        <f>IF(SUM(D11:D22)=0," ",AVERAGE(D11:D22))</f>
        <v>201328.08333333334</v>
      </c>
      <c r="E24" s="39">
        <f>IF(SUM(E11:E22)=0,"",AVERAGE(E11:E22))</f>
        <v>163</v>
      </c>
      <c r="F24" s="41">
        <f>IF(SUM(F11:F22)=0,"",AVERAGE(F11:F22))</f>
        <v>0.57873210633946826</v>
      </c>
      <c r="G24" s="37"/>
    </row>
    <row r="25" spans="1:7" x14ac:dyDescent="0.3">
      <c r="A25" s="42"/>
    </row>
    <row r="26" spans="1:7" x14ac:dyDescent="0.3">
      <c r="A26" s="42"/>
    </row>
    <row r="27" spans="1:7" x14ac:dyDescent="0.3">
      <c r="A27" s="42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A3:B3"/>
    <mergeCell ref="A1:B1"/>
    <mergeCell ref="A2:B2"/>
    <mergeCell ref="A4:B4"/>
    <mergeCell ref="A5:B5"/>
    <mergeCell ref="C1:G1"/>
    <mergeCell ref="C2:G2"/>
    <mergeCell ref="C4:G4"/>
    <mergeCell ref="C5:G5"/>
    <mergeCell ref="I13:J13"/>
    <mergeCell ref="I14:J14"/>
    <mergeCell ref="I15:J15"/>
    <mergeCell ref="I12:J12"/>
    <mergeCell ref="A6:B6"/>
    <mergeCell ref="C7:H8"/>
    <mergeCell ref="C6:G6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1" width="12.6640625" style="23" customWidth="1"/>
    <col min="2" max="2" width="11.6640625" style="23" customWidth="1"/>
    <col min="3" max="3" width="17" style="23" customWidth="1"/>
    <col min="4" max="4" width="15" style="23" customWidth="1"/>
    <col min="5" max="5" width="15.6640625" style="23" customWidth="1"/>
    <col min="6" max="6" width="22.5546875" style="23" customWidth="1"/>
    <col min="7" max="7" width="11.44140625" style="23"/>
    <col min="8" max="8" width="10.88671875" style="23" customWidth="1"/>
    <col min="9" max="16384" width="11.44140625" style="23"/>
  </cols>
  <sheetData>
    <row r="1" spans="1:8" x14ac:dyDescent="0.3">
      <c r="A1" s="104" t="s">
        <v>47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  <c r="H1" s="22"/>
    </row>
    <row r="2" spans="1:8" x14ac:dyDescent="0.3">
      <c r="A2" s="104" t="s">
        <v>44</v>
      </c>
      <c r="B2" s="104"/>
      <c r="C2" s="109"/>
      <c r="D2" s="109"/>
      <c r="E2" s="109"/>
      <c r="F2" s="109"/>
      <c r="G2" s="109"/>
      <c r="H2" s="22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  <c r="H3" s="22"/>
    </row>
    <row r="4" spans="1:8" x14ac:dyDescent="0.3">
      <c r="A4" s="104" t="s">
        <v>29</v>
      </c>
      <c r="B4" s="104"/>
      <c r="C4" s="109"/>
      <c r="D4" s="109"/>
      <c r="E4" s="109"/>
      <c r="F4" s="109"/>
      <c r="G4" s="109"/>
      <c r="H4" s="22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  <c r="H5" s="22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7.25" customHeight="1" x14ac:dyDescent="0.3">
      <c r="A7" s="24"/>
      <c r="B7" s="24"/>
      <c r="C7" s="106" t="s">
        <v>55</v>
      </c>
      <c r="D7" s="106"/>
      <c r="E7" s="106"/>
      <c r="F7" s="106"/>
      <c r="G7" s="106"/>
      <c r="H7" s="106"/>
    </row>
    <row r="8" spans="1:8" x14ac:dyDescent="0.3">
      <c r="C8" s="106"/>
      <c r="D8" s="106"/>
      <c r="E8" s="106"/>
      <c r="F8" s="106"/>
      <c r="G8" s="106"/>
      <c r="H8" s="106"/>
    </row>
    <row r="9" spans="1:8" x14ac:dyDescent="0.3">
      <c r="C9" s="25"/>
      <c r="D9" s="25"/>
      <c r="E9" s="25"/>
      <c r="F9" s="25"/>
      <c r="G9" s="25"/>
      <c r="H9" s="25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20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21"/>
      <c r="F12" s="6" t="str">
        <f t="shared" si="0"/>
        <v/>
      </c>
    </row>
    <row r="13" spans="1:8" x14ac:dyDescent="0.3">
      <c r="B13" s="30" t="s">
        <v>4</v>
      </c>
      <c r="C13" s="1"/>
      <c r="D13" s="7"/>
      <c r="E13" s="2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2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2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2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2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2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 t="shared" si="0"/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50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C7:H8"/>
    <mergeCell ref="C1:G1"/>
    <mergeCell ref="C2:G2"/>
    <mergeCell ref="C4:G4"/>
    <mergeCell ref="C5:G5"/>
    <mergeCell ref="C6:G6"/>
    <mergeCell ref="A4:B4"/>
    <mergeCell ref="A5:B5"/>
    <mergeCell ref="A6:B6"/>
    <mergeCell ref="A1:B1"/>
    <mergeCell ref="A2:B2"/>
    <mergeCell ref="A3:B3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4" width="15.109375" style="23" customWidth="1"/>
    <col min="5" max="5" width="15.6640625" style="23" customWidth="1"/>
    <col min="6" max="6" width="23" style="23" customWidth="1"/>
    <col min="7" max="7" width="10" style="23" customWidth="1"/>
    <col min="8" max="8" width="8.88671875" style="23" customWidth="1"/>
    <col min="9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  <c r="H1" s="22"/>
    </row>
    <row r="2" spans="1:8" x14ac:dyDescent="0.3">
      <c r="A2" s="104" t="s">
        <v>44</v>
      </c>
      <c r="B2" s="104"/>
      <c r="C2" s="109"/>
      <c r="D2" s="109"/>
      <c r="E2" s="109"/>
      <c r="F2" s="109"/>
      <c r="G2" s="109"/>
      <c r="H2" s="22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  <c r="H3" s="49"/>
    </row>
    <row r="4" spans="1:8" x14ac:dyDescent="0.3">
      <c r="A4" s="104" t="s">
        <v>29</v>
      </c>
      <c r="B4" s="104"/>
      <c r="C4" s="109"/>
      <c r="D4" s="109"/>
      <c r="E4" s="109"/>
      <c r="F4" s="109"/>
      <c r="G4" s="109"/>
      <c r="H4" s="49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  <c r="H5" s="49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49"/>
    </row>
    <row r="7" spans="1:8" ht="21.75" customHeight="1" x14ac:dyDescent="0.3">
      <c r="A7" s="24"/>
      <c r="B7" s="24"/>
      <c r="C7" s="105" t="s">
        <v>55</v>
      </c>
      <c r="D7" s="105"/>
      <c r="E7" s="105"/>
      <c r="F7" s="105"/>
      <c r="G7" s="105"/>
      <c r="H7" s="106"/>
    </row>
    <row r="8" spans="1:8" ht="9" customHeight="1" x14ac:dyDescent="0.3">
      <c r="C8" s="106"/>
      <c r="D8" s="106"/>
      <c r="E8" s="106"/>
      <c r="F8" s="106"/>
      <c r="G8" s="106"/>
      <c r="H8" s="106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1" width="12.6640625" style="23" customWidth="1"/>
    <col min="2" max="2" width="12.44140625" style="23" customWidth="1"/>
    <col min="3" max="3" width="14.5546875" style="23" customWidth="1"/>
    <col min="4" max="4" width="15" style="23" customWidth="1"/>
    <col min="5" max="5" width="15.109375" style="23" customWidth="1"/>
    <col min="6" max="6" width="24.5546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  <c r="H1" s="22"/>
    </row>
    <row r="2" spans="1:8" x14ac:dyDescent="0.3">
      <c r="A2" s="104" t="s">
        <v>44</v>
      </c>
      <c r="B2" s="104"/>
      <c r="C2" s="108"/>
      <c r="D2" s="108"/>
      <c r="E2" s="108"/>
      <c r="F2" s="108"/>
      <c r="G2" s="108"/>
      <c r="H2" s="49"/>
    </row>
    <row r="3" spans="1:8" x14ac:dyDescent="0.3">
      <c r="A3" s="104" t="s">
        <v>45</v>
      </c>
      <c r="B3" s="104"/>
      <c r="C3" s="18">
        <f>IF('Datos Generales'!J22="","",'Datos Generales'!J22)</f>
        <v>2021</v>
      </c>
      <c r="D3" s="18"/>
      <c r="E3" s="18"/>
      <c r="F3" s="18"/>
      <c r="G3" s="18"/>
      <c r="H3" s="49"/>
    </row>
    <row r="4" spans="1:8" x14ac:dyDescent="0.3">
      <c r="A4" s="104" t="s">
        <v>29</v>
      </c>
      <c r="B4" s="104"/>
      <c r="C4" s="108"/>
      <c r="D4" s="108"/>
      <c r="E4" s="108"/>
      <c r="F4" s="108"/>
      <c r="G4" s="108"/>
      <c r="H4" s="49"/>
    </row>
    <row r="5" spans="1:8" x14ac:dyDescent="0.3">
      <c r="A5" s="104" t="s">
        <v>30</v>
      </c>
      <c r="B5" s="104"/>
      <c r="C5" s="108"/>
      <c r="D5" s="108"/>
      <c r="E5" s="108"/>
      <c r="F5" s="108"/>
      <c r="G5" s="108"/>
      <c r="H5" s="49"/>
    </row>
    <row r="6" spans="1:8" x14ac:dyDescent="0.3">
      <c r="A6" s="104" t="s">
        <v>54</v>
      </c>
      <c r="B6" s="104"/>
      <c r="C6" s="108"/>
      <c r="D6" s="108"/>
      <c r="E6" s="108"/>
      <c r="F6" s="108"/>
      <c r="G6" s="108"/>
      <c r="H6" s="49"/>
    </row>
    <row r="7" spans="1:8" ht="21.75" customHeight="1" x14ac:dyDescent="0.3">
      <c r="A7" s="24"/>
      <c r="B7" s="24"/>
      <c r="C7" s="105" t="s">
        <v>55</v>
      </c>
      <c r="D7" s="105"/>
      <c r="E7" s="105"/>
      <c r="F7" s="105"/>
      <c r="G7" s="105"/>
      <c r="H7" s="106"/>
    </row>
    <row r="8" spans="1:8" ht="9" customHeight="1" x14ac:dyDescent="0.3">
      <c r="C8" s="106"/>
      <c r="D8" s="106"/>
      <c r="E8" s="106"/>
      <c r="F8" s="106"/>
      <c r="G8" s="106"/>
      <c r="H8" s="106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ColWidth="11.44140625" defaultRowHeight="14.4" x14ac:dyDescent="0.3"/>
  <cols>
    <col min="1" max="2" width="12.6640625" style="23" customWidth="1"/>
    <col min="3" max="3" width="16.6640625" style="23" customWidth="1"/>
    <col min="4" max="4" width="13.44140625" style="23" customWidth="1"/>
    <col min="5" max="5" width="15.6640625" style="23" customWidth="1"/>
    <col min="6" max="6" width="23.5546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  <c r="H1" s="22"/>
    </row>
    <row r="2" spans="1:8" x14ac:dyDescent="0.3">
      <c r="A2" s="104" t="s">
        <v>44</v>
      </c>
      <c r="B2" s="104"/>
      <c r="C2" s="109"/>
      <c r="D2" s="109"/>
      <c r="E2" s="109"/>
      <c r="F2" s="109"/>
      <c r="G2" s="109"/>
      <c r="H2" s="22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  <c r="H3" s="22"/>
    </row>
    <row r="4" spans="1:8" x14ac:dyDescent="0.3">
      <c r="A4" s="104" t="s">
        <v>29</v>
      </c>
      <c r="B4" s="104"/>
      <c r="C4" s="109"/>
      <c r="D4" s="109"/>
      <c r="E4" s="109"/>
      <c r="F4" s="109"/>
      <c r="G4" s="109"/>
      <c r="H4" s="22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  <c r="H5" s="22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21.75" customHeight="1" x14ac:dyDescent="0.3">
      <c r="A7" s="24"/>
      <c r="B7" s="24"/>
      <c r="C7" s="106" t="s">
        <v>55</v>
      </c>
      <c r="D7" s="106"/>
      <c r="E7" s="106"/>
      <c r="F7" s="106"/>
      <c r="G7" s="43"/>
      <c r="H7" s="43"/>
    </row>
    <row r="8" spans="1:8" ht="18.75" customHeight="1" x14ac:dyDescent="0.3">
      <c r="C8" s="106"/>
      <c r="D8" s="106"/>
      <c r="E8" s="106"/>
      <c r="F8" s="106"/>
      <c r="G8" s="43"/>
      <c r="H8" s="43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7:F8"/>
    <mergeCell ref="C1:G1"/>
    <mergeCell ref="C2:G2"/>
    <mergeCell ref="C4:G4"/>
    <mergeCell ref="C5:G5"/>
    <mergeCell ref="C6:G6"/>
    <mergeCell ref="A6:B6"/>
    <mergeCell ref="A1:B1"/>
    <mergeCell ref="A2:B2"/>
    <mergeCell ref="A3:B3"/>
    <mergeCell ref="A4:B4"/>
    <mergeCell ref="A5:B5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4.88671875" style="23" customWidth="1"/>
    <col min="4" max="4" width="14.33203125" style="23" customWidth="1"/>
    <col min="5" max="5" width="12.88671875" style="23" customWidth="1"/>
    <col min="6" max="6" width="24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</row>
    <row r="2" spans="1:8" x14ac:dyDescent="0.3">
      <c r="A2" s="104" t="s">
        <v>44</v>
      </c>
      <c r="B2" s="104"/>
      <c r="C2" s="109"/>
      <c r="D2" s="109"/>
      <c r="E2" s="109"/>
      <c r="F2" s="109"/>
      <c r="G2" s="109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</row>
    <row r="4" spans="1:8" x14ac:dyDescent="0.3">
      <c r="A4" s="104" t="s">
        <v>29</v>
      </c>
      <c r="B4" s="104"/>
      <c r="C4" s="109"/>
      <c r="D4" s="109"/>
      <c r="E4" s="109"/>
      <c r="F4" s="109"/>
      <c r="G4" s="109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6.5" customHeight="1" x14ac:dyDescent="0.3">
      <c r="A7" s="24"/>
      <c r="B7" s="24"/>
      <c r="C7" s="105" t="s">
        <v>55</v>
      </c>
      <c r="D7" s="105"/>
      <c r="E7" s="105"/>
      <c r="F7" s="105"/>
      <c r="G7" s="105"/>
      <c r="H7" s="43"/>
    </row>
    <row r="8" spans="1:8" ht="18.75" customHeight="1" x14ac:dyDescent="0.3">
      <c r="C8" s="106"/>
      <c r="D8" s="106"/>
      <c r="E8" s="106"/>
      <c r="F8" s="106"/>
      <c r="G8" s="106"/>
      <c r="H8" s="43"/>
    </row>
    <row r="10" spans="1:8" ht="39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2.5546875" style="23" customWidth="1"/>
    <col min="4" max="4" width="14.5546875" style="23" customWidth="1"/>
    <col min="5" max="5" width="15.6640625" style="23" customWidth="1"/>
    <col min="6" max="6" width="22.5546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</row>
    <row r="2" spans="1:8" x14ac:dyDescent="0.3">
      <c r="A2" s="104" t="s">
        <v>44</v>
      </c>
      <c r="B2" s="104"/>
      <c r="C2" s="109"/>
      <c r="D2" s="109"/>
      <c r="E2" s="109"/>
      <c r="F2" s="109"/>
      <c r="G2" s="109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</row>
    <row r="4" spans="1:8" x14ac:dyDescent="0.3">
      <c r="A4" s="104" t="s">
        <v>29</v>
      </c>
      <c r="B4" s="104"/>
      <c r="C4" s="109"/>
      <c r="D4" s="109"/>
      <c r="E4" s="109"/>
      <c r="F4" s="109"/>
      <c r="G4" s="109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6.5" customHeight="1" x14ac:dyDescent="0.3">
      <c r="A7" s="24"/>
      <c r="B7" s="24"/>
      <c r="C7" s="105" t="s">
        <v>55</v>
      </c>
      <c r="D7" s="105"/>
      <c r="E7" s="105"/>
      <c r="F7" s="105"/>
      <c r="G7" s="105"/>
      <c r="H7" s="43"/>
    </row>
    <row r="8" spans="1:8" ht="15" customHeight="1" x14ac:dyDescent="0.3">
      <c r="C8" s="106"/>
      <c r="D8" s="106"/>
      <c r="E8" s="106"/>
      <c r="F8" s="106"/>
      <c r="G8" s="106"/>
      <c r="H8" s="43"/>
    </row>
    <row r="10" spans="1:8" ht="42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4" style="23" customWidth="1"/>
    <col min="4" max="4" width="14.33203125" style="23" customWidth="1"/>
    <col min="5" max="5" width="15.6640625" style="23" customWidth="1"/>
    <col min="6" max="6" width="22.88671875" style="23" customWidth="1"/>
    <col min="7" max="16384" width="11.44140625" style="23"/>
  </cols>
  <sheetData>
    <row r="1" spans="1:8" x14ac:dyDescent="0.3">
      <c r="A1" s="104" t="s">
        <v>28</v>
      </c>
      <c r="B1" s="104"/>
      <c r="C1" s="108" t="str">
        <f>IF('Datos Generales'!I11="","",'Datos Generales'!I11)</f>
        <v xml:space="preserve">Imprenta Nacional </v>
      </c>
      <c r="D1" s="108"/>
      <c r="E1" s="108"/>
      <c r="F1" s="108"/>
      <c r="G1" s="108"/>
    </row>
    <row r="2" spans="1:8" x14ac:dyDescent="0.3">
      <c r="A2" s="104" t="s">
        <v>44</v>
      </c>
      <c r="B2" s="104"/>
      <c r="C2" s="108"/>
      <c r="D2" s="108"/>
      <c r="E2" s="108"/>
      <c r="F2" s="108"/>
      <c r="G2" s="108"/>
    </row>
    <row r="3" spans="1:8" x14ac:dyDescent="0.3">
      <c r="A3" s="104" t="s">
        <v>45</v>
      </c>
      <c r="B3" s="104"/>
      <c r="C3" s="19">
        <f>IF('Datos Generales'!J22="","",'Datos Generales'!J22)</f>
        <v>2021</v>
      </c>
      <c r="D3" s="19"/>
      <c r="E3" s="19"/>
      <c r="F3" s="19"/>
      <c r="G3" s="19"/>
    </row>
    <row r="4" spans="1:8" x14ac:dyDescent="0.3">
      <c r="A4" s="104" t="s">
        <v>29</v>
      </c>
      <c r="B4" s="104"/>
      <c r="C4" s="111"/>
      <c r="D4" s="111"/>
      <c r="E4" s="111"/>
      <c r="F4" s="111"/>
      <c r="G4" s="111"/>
    </row>
    <row r="5" spans="1:8" x14ac:dyDescent="0.3">
      <c r="A5" s="104" t="s">
        <v>30</v>
      </c>
      <c r="B5" s="104"/>
      <c r="C5" s="109"/>
      <c r="D5" s="109"/>
      <c r="E5" s="109"/>
      <c r="F5" s="109"/>
      <c r="G5" s="109"/>
    </row>
    <row r="6" spans="1:8" x14ac:dyDescent="0.3">
      <c r="A6" s="104" t="s">
        <v>54</v>
      </c>
      <c r="B6" s="104"/>
      <c r="C6" s="109"/>
      <c r="D6" s="109"/>
      <c r="E6" s="109"/>
      <c r="F6" s="109"/>
      <c r="G6" s="109"/>
      <c r="H6" s="22"/>
    </row>
    <row r="7" spans="1:8" ht="16.5" customHeight="1" x14ac:dyDescent="0.3">
      <c r="A7" s="24"/>
      <c r="B7" s="24"/>
      <c r="C7" s="105" t="s">
        <v>55</v>
      </c>
      <c r="D7" s="105"/>
      <c r="E7" s="105"/>
      <c r="F7" s="105"/>
      <c r="G7" s="105"/>
      <c r="H7" s="43"/>
    </row>
    <row r="8" spans="1:8" ht="15.75" customHeight="1" x14ac:dyDescent="0.3">
      <c r="C8" s="106"/>
      <c r="D8" s="106"/>
      <c r="E8" s="106"/>
      <c r="F8" s="106"/>
      <c r="G8" s="106"/>
      <c r="H8" s="43"/>
    </row>
    <row r="10" spans="1:8" ht="36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7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1:G1"/>
    <mergeCell ref="A1:B1"/>
    <mergeCell ref="A2:B2"/>
    <mergeCell ref="A3:B3"/>
    <mergeCell ref="A4:B4"/>
    <mergeCell ref="A6:B6"/>
    <mergeCell ref="C6:G6"/>
    <mergeCell ref="C7:G8"/>
    <mergeCell ref="C4:G4"/>
    <mergeCell ref="C2:G2"/>
    <mergeCell ref="C5:G5"/>
    <mergeCell ref="A5:B5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Yenory Carrillo</cp:lastModifiedBy>
  <cp:lastPrinted>2011-08-08T19:52:49Z</cp:lastPrinted>
  <dcterms:created xsi:type="dcterms:W3CDTF">2009-10-20T13:50:35Z</dcterms:created>
  <dcterms:modified xsi:type="dcterms:W3CDTF">2022-01-14T20:50:04Z</dcterms:modified>
</cp:coreProperties>
</file>