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ubillo\Desktop\"/>
    </mc:Choice>
  </mc:AlternateContent>
  <xr:revisionPtr revIDLastSave="0" documentId="8_{1FFE23D1-04F1-4C15-8183-B69B8B9FC0AC}" xr6:coauthVersionLast="37" xr6:coauthVersionMax="37" xr10:uidLastSave="{00000000-0000-0000-0000-000000000000}"/>
  <bookViews>
    <workbookView xWindow="0" yWindow="0" windowWidth="20490" windowHeight="7485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3" l="1"/>
  <c r="C3" i="20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E18" i="27" s="1"/>
  <c r="B17" i="27"/>
  <c r="B16" i="27"/>
  <c r="E16" i="27" s="1"/>
  <c r="B15" i="27"/>
  <c r="E15" i="27" s="1"/>
  <c r="B14" i="27"/>
  <c r="B13" i="27"/>
  <c r="B12" i="27"/>
  <c r="B11" i="27"/>
  <c r="E11" i="27" s="1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9" i="27" l="1"/>
  <c r="E13" i="27"/>
  <c r="E17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1" l="1"/>
  <c r="F24" i="26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<sst xmlns="http://schemas.openxmlformats.org/spreadsheetml/2006/main" count="336" uniqueCount="71">
  <si>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</si>
  <si>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</si>
  <si>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</si>
  <si>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</si>
  <si>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</si>
  <si>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</si>
  <si>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</si>
  <si>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</si>
  <si>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</si>
  <si>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</si>
  <si>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</si>
  <si>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</si>
  <si>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</si>
  <si>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</si>
  <si>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</si>
  <si>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</si>
  <si>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</si>
  <si>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</si>
  <si>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</si>
  <si>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</si>
  <si>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</si>
  <si>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</si>
  <si>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</si>
  <si>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</si>
  <si>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</si>
  <si>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</si>
  <si>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</si>
  <si>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</si>
  <si>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</si>
  <si>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</si>
  <si>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</si>
  <si>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</si>
  <si>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</si>
  <si>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</si>
  <si>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</si>
  <si>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</si>
  <si>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</si>
  <si>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</si>
  <si>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</si>
  <si>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</si>
  <si>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</si>
  <si>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</si>
  <si>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</si>
  <si>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</si>
  <si>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</si>
  <si>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</si>
  <si>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</si>
  <si>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</si>
  <si>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</si>
  <si>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</si>
  <si>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</si>
  <si>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</si>
  <si>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</si>
  <si>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</si>
  <si>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</si>
  <si>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</si>
  <si>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</si>
  <si>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</si>
  <si>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</si>
  <si>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</si>
  <si>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</si>
  <si>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</si>
  <si>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</si>
  <si>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Imprenta Nacional</t>
  </si>
  <si>
    <t xml:space="preserve">Lic. Carlos Rodríguez Pérez </t>
  </si>
  <si>
    <t>Dirección General</t>
  </si>
  <si>
    <t>Yennory Carrillo Cruz</t>
  </si>
  <si>
    <t>planificación</t>
  </si>
  <si>
    <t>2296-9570 ext. 148</t>
  </si>
  <si>
    <t>ycarrillo@imprenta.go.cr</t>
  </si>
  <si>
    <t>323-0153, 323-0429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</si>
</sst>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₡&quot;* #,##0.00_);_(&quot;₡&quot;* \(#,##0.00\);_(&quot;₡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[$₡-140A]* #,##0.00_);_([$₡-140A]* \(#,##0.00\);_([$₡-140A]* &quot;-&quot;??_);_(@_)"/>
    <numFmt numFmtId="168" formatCode="&quot;₡&quot;#,##0.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7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7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7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7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6" fontId="7" fillId="4" borderId="9" xfId="1" applyFont="1" applyFill="1" applyBorder="1" applyAlignment="1" applyProtection="1">
      <alignment horizontal="center" vertical="center" wrapText="1"/>
    </xf>
    <xf numFmtId="166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43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8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8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8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8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7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7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7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167" fontId="24" fillId="0" borderId="8" xfId="2" applyNumberFormat="1" applyFont="1" applyBorder="1" applyAlignment="1" applyProtection="1">
      <alignment horizontal="center" vertical="center" wrapText="1"/>
      <protection locked="0"/>
    </xf>
    <xf numFmtId="167" fontId="24" fillId="0" borderId="1" xfId="2" applyNumberFormat="1" applyFont="1" applyBorder="1" applyAlignment="1" applyProtection="1">
      <alignment horizontal="center" vertical="center" wrapText="1"/>
      <protection locked="0"/>
    </xf>
    <xf numFmtId="167" fontId="24" fillId="0" borderId="1" xfId="2" applyNumberFormat="1" applyFont="1" applyBorder="1" applyAlignment="1" applyProtection="1">
      <alignment horizontal="center" vertical="center"/>
      <protection locked="0"/>
    </xf>
    <xf numFmtId="167" fontId="24" fillId="0" borderId="17" xfId="2" applyNumberFormat="1" applyFont="1" applyBorder="1" applyAlignment="1" applyProtection="1">
      <alignment horizontal="center" vertical="center"/>
      <protection locked="0"/>
    </xf>
    <xf numFmtId="164" fontId="25" fillId="4" borderId="8" xfId="0" applyNumberFormat="1" applyFont="1" applyFill="1" applyBorder="1" applyAlignment="1" applyProtection="1">
      <alignment horizontal="center" vertical="center" wrapText="1"/>
    </xf>
    <xf numFmtId="164" fontId="25" fillId="4" borderId="5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1404</c:v>
                </c:pt>
                <c:pt idx="1">
                  <c:v>1450</c:v>
                </c:pt>
                <c:pt idx="2">
                  <c:v>1441</c:v>
                </c:pt>
                <c:pt idx="3">
                  <c:v>1227</c:v>
                </c:pt>
                <c:pt idx="4">
                  <c:v>1391</c:v>
                </c:pt>
                <c:pt idx="5">
                  <c:v>1563</c:v>
                </c:pt>
                <c:pt idx="6">
                  <c:v>1348</c:v>
                </c:pt>
                <c:pt idx="7">
                  <c:v>1482</c:v>
                </c:pt>
                <c:pt idx="8">
                  <c:v>1400</c:v>
                </c:pt>
                <c:pt idx="9">
                  <c:v>1331</c:v>
                </c:pt>
                <c:pt idx="10">
                  <c:v>1420</c:v>
                </c:pt>
                <c:pt idx="1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A-4E39-8EAD-0534B967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29B-4BD7-AFC3-445578017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1392.25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'reporte institucional_Edificio'!$A$8:$A$17</c15:sqref>
                        </c15:formulaRef>
                      </c:ext>
                    </c:extLst>
                    <c:strCache>
                      <c:ptCount val="1"/>
                      <c:pt idx="0">
                        <c:v>1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49-486F-AEC6-689881FC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7.3276315789473685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'reporte institucional_Edificio'!$A$8:$A$17</c15:sqref>
                        </c15:formulaRef>
                      </c:ext>
                    </c:extLst>
                    <c:strCache>
                      <c:ptCount val="1"/>
                      <c:pt idx="0">
                        <c:v>1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01-4D19-B49C-8EA50919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7.3894736842105262</c:v>
                </c:pt>
                <c:pt idx="1">
                  <c:v>7.6315789473684212</c:v>
                </c:pt>
                <c:pt idx="2">
                  <c:v>7.5842105263157897</c:v>
                </c:pt>
                <c:pt idx="3">
                  <c:v>6.4578947368421051</c:v>
                </c:pt>
                <c:pt idx="4">
                  <c:v>7.3210526315789473</c:v>
                </c:pt>
                <c:pt idx="5">
                  <c:v>8.2263157894736842</c:v>
                </c:pt>
                <c:pt idx="6">
                  <c:v>7.094736842105263</c:v>
                </c:pt>
                <c:pt idx="7">
                  <c:v>7.8</c:v>
                </c:pt>
                <c:pt idx="8">
                  <c:v>7.3684210526315788</c:v>
                </c:pt>
                <c:pt idx="9">
                  <c:v>7.0052631578947366</c:v>
                </c:pt>
                <c:pt idx="10">
                  <c:v>7.4736842105263159</c:v>
                </c:pt>
                <c:pt idx="11">
                  <c:v>6.5789473684210522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8-4FAF-8924-1846301E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1404</c:v>
                </c:pt>
                <c:pt idx="1">
                  <c:v>1450</c:v>
                </c:pt>
                <c:pt idx="2">
                  <c:v>1441</c:v>
                </c:pt>
                <c:pt idx="3">
                  <c:v>1227</c:v>
                </c:pt>
                <c:pt idx="4">
                  <c:v>1391</c:v>
                </c:pt>
                <c:pt idx="5">
                  <c:v>1563</c:v>
                </c:pt>
                <c:pt idx="6">
                  <c:v>1348</c:v>
                </c:pt>
                <c:pt idx="7">
                  <c:v>1482</c:v>
                </c:pt>
                <c:pt idx="8">
                  <c:v>1400</c:v>
                </c:pt>
                <c:pt idx="9">
                  <c:v>1331</c:v>
                </c:pt>
                <c:pt idx="10">
                  <c:v>1420</c:v>
                </c:pt>
                <c:pt idx="1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0-4D6C-8DDD-444C38A1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05F-4281-8C1D-F87CFC3F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809-440D-B634-3C967766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DB9-4146-92ED-64507CED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260-4004-96E6-83EDD649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55A-45FD-A010-F3713F24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A5B-4810-9D3B-AD053EE1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330-4982-8907-19D32782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299-4FEF-AFD4-0BAAD23E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A13" workbookViewId="0">
      <selection activeCell="J27" sqref="J27"/>
    </sheetView>
  </sheetViews>
  <sheetFormatPr baseColWidth="10" defaultRowHeight="15" x14ac:dyDescent="0.25"/>
  <cols>
    <col min="1" max="16384" width="11.42578125" style="22"/>
  </cols>
  <sheetData>
    <row r="9" spans="6:13" ht="23.25" x14ac:dyDescent="0.35">
      <c r="F9" s="106"/>
      <c r="G9" s="106"/>
    </row>
    <row r="11" spans="6:13" ht="21" x14ac:dyDescent="0.35">
      <c r="F11" s="50" t="s">
        <v>36</v>
      </c>
      <c r="I11" s="103" t="s">
        <v>63</v>
      </c>
      <c r="J11" s="103"/>
      <c r="K11" s="103"/>
      <c r="L11" s="103"/>
      <c r="M11" s="103"/>
    </row>
    <row r="12" spans="6:13" ht="23.25" x14ac:dyDescent="0.35">
      <c r="F12" s="51"/>
      <c r="G12" s="52"/>
      <c r="I12" s="107"/>
      <c r="J12" s="107"/>
      <c r="K12" s="107"/>
      <c r="L12" s="107"/>
    </row>
    <row r="13" spans="6:13" ht="21" x14ac:dyDescent="0.35">
      <c r="F13" s="50" t="s">
        <v>37</v>
      </c>
      <c r="I13" s="103">
        <v>1</v>
      </c>
      <c r="J13" s="103"/>
      <c r="K13" s="103"/>
      <c r="L13" s="103"/>
      <c r="M13" s="103"/>
    </row>
    <row r="14" spans="6:13" ht="23.25" x14ac:dyDescent="0.35">
      <c r="F14" s="50" t="s">
        <v>38</v>
      </c>
      <c r="G14" s="52"/>
      <c r="I14" s="104" t="s">
        <v>64</v>
      </c>
      <c r="J14" s="104"/>
      <c r="K14" s="104"/>
      <c r="L14" s="104"/>
      <c r="M14" s="104"/>
    </row>
    <row r="15" spans="6:13" ht="21" x14ac:dyDescent="0.35">
      <c r="F15" s="50" t="s">
        <v>39</v>
      </c>
      <c r="I15" s="104" t="s">
        <v>65</v>
      </c>
      <c r="J15" s="104"/>
      <c r="K15" s="104"/>
      <c r="L15" s="104"/>
      <c r="M15" s="104"/>
    </row>
    <row r="16" spans="6:13" ht="21" x14ac:dyDescent="0.35">
      <c r="F16" s="51"/>
      <c r="I16" s="107"/>
      <c r="J16" s="107"/>
      <c r="K16" s="107"/>
      <c r="L16" s="107"/>
    </row>
    <row r="17" spans="6:13" ht="21" x14ac:dyDescent="0.35">
      <c r="F17" s="50" t="s">
        <v>40</v>
      </c>
      <c r="G17" s="50"/>
      <c r="I17" s="103" t="s">
        <v>66</v>
      </c>
      <c r="J17" s="103"/>
      <c r="K17" s="103"/>
      <c r="L17" s="103"/>
      <c r="M17" s="103"/>
    </row>
    <row r="18" spans="6:13" ht="21" x14ac:dyDescent="0.35">
      <c r="F18" s="50" t="s">
        <v>39</v>
      </c>
      <c r="I18" s="104" t="s">
        <v>67</v>
      </c>
      <c r="J18" s="104"/>
      <c r="K18" s="104"/>
      <c r="L18" s="104"/>
      <c r="M18" s="104"/>
    </row>
    <row r="19" spans="6:13" ht="21" x14ac:dyDescent="0.35">
      <c r="F19" s="50" t="s">
        <v>41</v>
      </c>
      <c r="I19" s="104" t="s">
        <v>68</v>
      </c>
      <c r="J19" s="104"/>
      <c r="K19" s="104"/>
      <c r="L19" s="104"/>
      <c r="M19" s="104"/>
    </row>
    <row r="20" spans="6:13" ht="21" x14ac:dyDescent="0.35">
      <c r="F20" s="50" t="s">
        <v>42</v>
      </c>
      <c r="I20" s="105" t="s">
        <v>69</v>
      </c>
      <c r="J20" s="104"/>
      <c r="K20" s="104"/>
      <c r="L20" s="104"/>
      <c r="M20" s="104"/>
    </row>
    <row r="21" spans="6:13" ht="23.25" x14ac:dyDescent="0.35">
      <c r="G21" s="53"/>
    </row>
    <row r="22" spans="6:13" ht="23.25" x14ac:dyDescent="0.35">
      <c r="F22" s="50" t="s">
        <v>43</v>
      </c>
      <c r="G22" s="53"/>
      <c r="J22" s="103">
        <v>2017</v>
      </c>
      <c r="K22" s="103"/>
      <c r="L22" s="103"/>
      <c r="M22" s="103"/>
    </row>
  </sheetData>
  <protectedRanges>
    <protectedRange sqref="I11:L20" name="Rango1"/>
  </protectedRanges>
  <mergeCells count="12">
    <mergeCell ref="F9:G9"/>
    <mergeCell ref="I12:L12"/>
    <mergeCell ref="I16:L16"/>
    <mergeCell ref="I11:M11"/>
    <mergeCell ref="I13:M13"/>
    <mergeCell ref="I14:M14"/>
    <mergeCell ref="I15:M15"/>
    <mergeCell ref="I17:M17"/>
    <mergeCell ref="I18:M18"/>
    <mergeCell ref="I19:M19"/>
    <mergeCell ref="I20:M20"/>
    <mergeCell ref="J22:M22"/>
  </mergeCells>
  <hyperlinks>
    <hyperlink ref="I20" r:id="rId1" xr:uid="{00000000-0004-0000-0000-000000000000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3.7109375" style="22" customWidth="1"/>
    <col min="4" max="4" width="14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09" t="s">
        <v>44</v>
      </c>
      <c r="B2" s="109"/>
      <c r="C2" s="113"/>
      <c r="D2" s="113"/>
      <c r="E2" s="113"/>
      <c r="F2" s="113"/>
      <c r="G2" s="113"/>
    </row>
    <row r="3" spans="1:8" x14ac:dyDescent="0.25">
      <c r="A3" s="109" t="s">
        <v>45</v>
      </c>
      <c r="B3" s="109"/>
      <c r="C3" s="17">
        <f>IF('Datos Generales'!J22="","",'Datos Generales'!J22)</f>
        <v>2017</v>
      </c>
      <c r="D3" s="17"/>
      <c r="E3" s="17"/>
      <c r="F3" s="17"/>
      <c r="G3" s="17"/>
    </row>
    <row r="4" spans="1:8" x14ac:dyDescent="0.25">
      <c r="A4" s="109" t="s">
        <v>29</v>
      </c>
      <c r="B4" s="109"/>
      <c r="C4" s="113"/>
      <c r="D4" s="113"/>
      <c r="E4" s="113"/>
      <c r="F4" s="113"/>
      <c r="G4" s="113"/>
    </row>
    <row r="5" spans="1:8" x14ac:dyDescent="0.25">
      <c r="A5" s="109" t="s">
        <v>30</v>
      </c>
      <c r="B5" s="109"/>
      <c r="C5" s="113"/>
      <c r="D5" s="113"/>
      <c r="E5" s="113"/>
      <c r="F5" s="113"/>
      <c r="G5" s="113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8" customHeight="1" x14ac:dyDescent="0.25">
      <c r="A7" s="23"/>
      <c r="B7" s="23"/>
      <c r="C7" s="110" t="s">
        <v>55</v>
      </c>
      <c r="D7" s="110"/>
      <c r="E7" s="110"/>
      <c r="F7" s="110"/>
      <c r="G7" s="110"/>
      <c r="H7" s="42"/>
    </row>
    <row r="8" spans="1:8" ht="15.75" customHeight="1" x14ac:dyDescent="0.25">
      <c r="C8" s="111"/>
      <c r="D8" s="111"/>
      <c r="E8" s="111"/>
      <c r="F8" s="111"/>
      <c r="G8" s="111"/>
      <c r="H8" s="42"/>
    </row>
    <row r="10" spans="1:8" ht="37.5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RowHeight="15" x14ac:dyDescent="0.25"/>
  <cols>
    <col min="1" max="2" width="12.7109375" style="22" customWidth="1"/>
    <col min="3" max="4" width="13.5703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09" t="s">
        <v>44</v>
      </c>
      <c r="B2" s="109"/>
      <c r="C2" s="113"/>
      <c r="D2" s="113"/>
      <c r="E2" s="113"/>
      <c r="F2" s="113"/>
      <c r="G2" s="113"/>
    </row>
    <row r="3" spans="1:8" x14ac:dyDescent="0.25">
      <c r="A3" s="109" t="s">
        <v>45</v>
      </c>
      <c r="B3" s="109"/>
      <c r="C3" s="113">
        <f>IF('Datos Generales'!J22="","",'Datos Generales'!J22)</f>
        <v>2017</v>
      </c>
      <c r="D3" s="113"/>
      <c r="E3" s="113"/>
      <c r="F3" s="113"/>
      <c r="G3" s="113"/>
    </row>
    <row r="4" spans="1:8" x14ac:dyDescent="0.25">
      <c r="A4" s="109" t="s">
        <v>29</v>
      </c>
      <c r="B4" s="109"/>
      <c r="C4" s="113"/>
      <c r="D4" s="113"/>
      <c r="E4" s="113"/>
      <c r="F4" s="113"/>
      <c r="G4" s="113"/>
    </row>
    <row r="5" spans="1:8" x14ac:dyDescent="0.25">
      <c r="A5" s="109" t="s">
        <v>30</v>
      </c>
      <c r="B5" s="109"/>
      <c r="C5" s="113"/>
      <c r="D5" s="113"/>
      <c r="E5" s="113"/>
      <c r="F5" s="113"/>
      <c r="G5" s="113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8.75" customHeight="1" x14ac:dyDescent="0.25">
      <c r="A7" s="23"/>
      <c r="B7" s="23"/>
      <c r="C7" s="110" t="s">
        <v>55</v>
      </c>
      <c r="D7" s="110"/>
      <c r="E7" s="110"/>
      <c r="F7" s="110"/>
      <c r="G7" s="110"/>
      <c r="H7" s="42"/>
    </row>
    <row r="8" spans="1:8" ht="15.75" customHeight="1" x14ac:dyDescent="0.25">
      <c r="C8" s="111"/>
      <c r="D8" s="111"/>
      <c r="E8" s="111"/>
      <c r="F8" s="111"/>
      <c r="G8" s="111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C3:G3"/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RowHeight="15" x14ac:dyDescent="0.25"/>
  <cols>
    <col min="1" max="1" width="31" style="54" customWidth="1"/>
    <col min="2" max="2" width="15.7109375" style="54" customWidth="1"/>
    <col min="3" max="4" width="17.5703125" style="54" customWidth="1"/>
    <col min="5" max="5" width="26.7109375" style="54" customWidth="1"/>
    <col min="6" max="16384" width="11.42578125" style="54"/>
  </cols>
  <sheetData>
    <row r="2" spans="1:6" x14ac:dyDescent="0.25">
      <c r="A2" s="123" t="s">
        <v>32</v>
      </c>
      <c r="B2" s="123"/>
      <c r="C2" s="121" t="str">
        <f>IF('Datos Generales'!I11="","",'Datos Generales'!I11)</f>
        <v>Imprenta Nacional</v>
      </c>
      <c r="D2" s="121"/>
      <c r="E2" s="121"/>
      <c r="F2" s="121"/>
    </row>
    <row r="3" spans="1:6" x14ac:dyDescent="0.25">
      <c r="A3" s="123" t="s">
        <v>48</v>
      </c>
      <c r="B3" s="123"/>
      <c r="C3" s="122"/>
      <c r="D3" s="122"/>
      <c r="E3" s="122"/>
      <c r="F3" s="122"/>
    </row>
    <row r="4" spans="1:6" x14ac:dyDescent="0.25">
      <c r="A4" s="55"/>
      <c r="B4" s="55"/>
      <c r="C4" s="56"/>
      <c r="D4" s="56"/>
      <c r="E4" s="56"/>
      <c r="F4" s="56"/>
    </row>
    <row r="5" spans="1:6" ht="15.75" thickBot="1" x14ac:dyDescent="0.3"/>
    <row r="6" spans="1:6" x14ac:dyDescent="0.25">
      <c r="A6" s="117" t="s">
        <v>58</v>
      </c>
      <c r="B6" s="118"/>
      <c r="C6" s="118"/>
      <c r="D6" s="119"/>
      <c r="E6" s="120"/>
    </row>
    <row r="7" spans="1:6" ht="50.25" customHeight="1" thickBot="1" x14ac:dyDescent="0.3">
      <c r="A7" s="57" t="s">
        <v>31</v>
      </c>
      <c r="B7" s="58" t="s">
        <v>59</v>
      </c>
      <c r="C7" s="58" t="s">
        <v>62</v>
      </c>
      <c r="D7" s="59" t="s">
        <v>49</v>
      </c>
      <c r="E7" s="60" t="s">
        <v>60</v>
      </c>
    </row>
    <row r="8" spans="1:6" x14ac:dyDescent="0.25">
      <c r="A8" s="61">
        <f>IF('edificio 1'!$C$2="","",'edificio 1'!$C$2)</f>
        <v>1</v>
      </c>
      <c r="B8" s="62">
        <f>'edificio 1'!C24</f>
        <v>1392.25</v>
      </c>
      <c r="C8" s="63">
        <f>'edificio 1'!$D$24</f>
        <v>2205208.6666666665</v>
      </c>
      <c r="D8" s="64">
        <f>'edificio 1'!E$24</f>
        <v>190</v>
      </c>
      <c r="E8" s="65">
        <f>IF(B8=" "," ",B8/D8)</f>
        <v>7.3276315789473685</v>
      </c>
    </row>
    <row r="9" spans="1:6" x14ac:dyDescent="0.25">
      <c r="A9" s="66" t="str">
        <f>IF('edificio 2'!C2="","",'edificio 2'!C2)</f>
        <v/>
      </c>
      <c r="B9" s="67" t="str">
        <f>'edificio 2'!C24</f>
        <v xml:space="preserve"> </v>
      </c>
      <c r="C9" s="68" t="str">
        <f>'edificio 2'!$D$24</f>
        <v xml:space="preserve"> </v>
      </c>
      <c r="D9" s="69" t="str">
        <f>'edificio 2'!E$24</f>
        <v/>
      </c>
      <c r="E9" s="70" t="str">
        <f t="shared" ref="E9:E17" si="0">IF(B9=" "," ",B9/D9)</f>
        <v xml:space="preserve"> </v>
      </c>
    </row>
    <row r="10" spans="1:6" x14ac:dyDescent="0.25">
      <c r="A10" s="66" t="str">
        <f>IF('edificio 3'!$C$2="","",'edificio 3'!$C$2)</f>
        <v/>
      </c>
      <c r="B10" s="67" t="str">
        <f>'edificio 3'!C24</f>
        <v xml:space="preserve"> </v>
      </c>
      <c r="C10" s="68" t="str">
        <f>'edificio 3'!$D$24</f>
        <v xml:space="preserve"> </v>
      </c>
      <c r="D10" s="69" t="str">
        <f>'edificio 3'!E$24</f>
        <v/>
      </c>
      <c r="E10" s="71" t="str">
        <f t="shared" si="0"/>
        <v xml:space="preserve"> </v>
      </c>
    </row>
    <row r="11" spans="1:6" x14ac:dyDescent="0.25">
      <c r="A11" s="66" t="str">
        <f>IF('edificio 4'!$C$2="","",'edificio 4'!$C$2)</f>
        <v/>
      </c>
      <c r="B11" s="67" t="str">
        <f>'edificio 4'!$C$24</f>
        <v xml:space="preserve"> </v>
      </c>
      <c r="C11" s="68" t="str">
        <f>'edificio 4'!$D$24</f>
        <v xml:space="preserve"> </v>
      </c>
      <c r="D11" s="69" t="str">
        <f>'edificio 4'!E$24</f>
        <v/>
      </c>
      <c r="E11" s="71" t="str">
        <f t="shared" si="0"/>
        <v xml:space="preserve"> </v>
      </c>
    </row>
    <row r="12" spans="1:6" x14ac:dyDescent="0.25">
      <c r="A12" s="66" t="str">
        <f>IF('edificio 5'!$C$2="","",'edificio 5'!$C$2)</f>
        <v/>
      </c>
      <c r="B12" s="67" t="str">
        <f>'edificio 5'!$C$24</f>
        <v xml:space="preserve"> </v>
      </c>
      <c r="C12" s="68" t="str">
        <f>'edificio 5'!$D$24</f>
        <v xml:space="preserve"> </v>
      </c>
      <c r="D12" s="69" t="str">
        <f>'edificio 5'!E$24</f>
        <v/>
      </c>
      <c r="E12" s="71" t="str">
        <f t="shared" si="0"/>
        <v xml:space="preserve"> </v>
      </c>
    </row>
    <row r="13" spans="1:6" x14ac:dyDescent="0.25">
      <c r="A13" s="66" t="str">
        <f>IF('edificio 6'!$C$2="","",'edificio 6'!$C$2)</f>
        <v/>
      </c>
      <c r="B13" s="67" t="str">
        <f>'edificio 6'!$C$24</f>
        <v xml:space="preserve"> </v>
      </c>
      <c r="C13" s="68" t="str">
        <f>'edificio 6'!$D$24</f>
        <v xml:space="preserve"> </v>
      </c>
      <c r="D13" s="69" t="str">
        <f>'edificio 6'!E$24</f>
        <v/>
      </c>
      <c r="E13" s="71" t="str">
        <f t="shared" si="0"/>
        <v xml:space="preserve"> </v>
      </c>
    </row>
    <row r="14" spans="1:6" x14ac:dyDescent="0.25">
      <c r="A14" s="66" t="str">
        <f>IF('edificio 7'!$C$2="","",'edificio 7'!$C$2)</f>
        <v/>
      </c>
      <c r="B14" s="67" t="str">
        <f>'edificio 7'!$C$24</f>
        <v xml:space="preserve"> </v>
      </c>
      <c r="C14" s="68" t="str">
        <f>'edificio 7'!$D$24</f>
        <v xml:space="preserve"> </v>
      </c>
      <c r="D14" s="69" t="str">
        <f>'edificio 7'!E$24</f>
        <v/>
      </c>
      <c r="E14" s="71" t="str">
        <f t="shared" si="0"/>
        <v xml:space="preserve"> </v>
      </c>
    </row>
    <row r="15" spans="1:6" x14ac:dyDescent="0.25">
      <c r="A15" s="66" t="str">
        <f>IF('edificio 8'!$C$2="","",'edificio 8'!$C$2)</f>
        <v/>
      </c>
      <c r="B15" s="67" t="str">
        <f>'edificio 8'!$C$24</f>
        <v xml:space="preserve"> </v>
      </c>
      <c r="C15" s="68" t="str">
        <f>'edificio 8'!$D$24</f>
        <v xml:space="preserve"> </v>
      </c>
      <c r="D15" s="69" t="str">
        <f>'edificio 8'!E$24</f>
        <v/>
      </c>
      <c r="E15" s="71" t="str">
        <f t="shared" si="0"/>
        <v xml:space="preserve"> </v>
      </c>
    </row>
    <row r="16" spans="1:6" x14ac:dyDescent="0.25">
      <c r="A16" s="66" t="str">
        <f>IF('edificio 9'!$C$2="","",'edificio 9'!$C$2)</f>
        <v/>
      </c>
      <c r="B16" s="67" t="str">
        <f>'edificio 9'!$C$24</f>
        <v xml:space="preserve"> </v>
      </c>
      <c r="C16" s="68" t="str">
        <f>'edificio 9'!$D$24</f>
        <v xml:space="preserve"> </v>
      </c>
      <c r="D16" s="69" t="str">
        <f>'edificio 9'!E$24</f>
        <v/>
      </c>
      <c r="E16" s="71" t="str">
        <f t="shared" si="0"/>
        <v xml:space="preserve"> </v>
      </c>
    </row>
    <row r="17" spans="1:5" ht="15.75" thickBot="1" x14ac:dyDescent="0.3">
      <c r="A17" s="72" t="str">
        <f>IF('edificio 10'!$C$2="","",'edificio 10'!$C$2)</f>
        <v/>
      </c>
      <c r="B17" s="73" t="str">
        <f>'edificio 10'!$C$24</f>
        <v xml:space="preserve"> </v>
      </c>
      <c r="C17" s="74" t="str">
        <f>'edificio 10'!$D$24</f>
        <v xml:space="preserve"> </v>
      </c>
      <c r="D17" s="75" t="str">
        <f>'edificio 10'!E$24</f>
        <v/>
      </c>
      <c r="E17" s="76" t="str">
        <f t="shared" si="0"/>
        <v xml:space="preserve"> </v>
      </c>
    </row>
    <row r="18" spans="1:5" x14ac:dyDescent="0.25">
      <c r="A18" s="77" t="s">
        <v>14</v>
      </c>
      <c r="B18" s="78">
        <f>SUM(B8:B17)</f>
        <v>1392.25</v>
      </c>
      <c r="C18" s="79">
        <f>SUM(C8:C17)</f>
        <v>2205208.6666666665</v>
      </c>
      <c r="D18" s="80">
        <f>SUM(D8:D17)</f>
        <v>190</v>
      </c>
      <c r="E18" s="81" t="s">
        <v>57</v>
      </c>
    </row>
    <row r="19" spans="1:5" ht="15.75" thickBot="1" x14ac:dyDescent="0.3">
      <c r="A19" s="82" t="s">
        <v>61</v>
      </c>
      <c r="B19" s="83" t="s">
        <v>57</v>
      </c>
      <c r="C19" s="83" t="s">
        <v>57</v>
      </c>
      <c r="D19" s="83" t="s">
        <v>57</v>
      </c>
      <c r="E19" s="83">
        <f>IF(B18="","",B18/D18)</f>
        <v>7.3276315789473685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RowHeight="15" x14ac:dyDescent="0.25"/>
  <cols>
    <col min="1" max="1" width="18.28515625" style="54" customWidth="1"/>
    <col min="2" max="2" width="13.42578125" style="54" customWidth="1"/>
    <col min="3" max="3" width="16.7109375" style="54" customWidth="1"/>
    <col min="4" max="4" width="13.28515625" style="54" customWidth="1"/>
    <col min="5" max="5" width="18.85546875" style="54" customWidth="1"/>
    <col min="6" max="16384" width="11.42578125" style="54"/>
  </cols>
  <sheetData>
    <row r="2" spans="1:5" x14ac:dyDescent="0.25">
      <c r="A2" s="123" t="s">
        <v>32</v>
      </c>
      <c r="B2" s="123"/>
      <c r="C2" s="121" t="str">
        <f>IF('Datos Generales'!I11="","",'Datos Generales'!I11)</f>
        <v>Imprenta Nacional</v>
      </c>
      <c r="D2" s="121"/>
      <c r="E2" s="121"/>
    </row>
    <row r="3" spans="1:5" x14ac:dyDescent="0.25">
      <c r="A3" s="123" t="s">
        <v>45</v>
      </c>
      <c r="B3" s="123"/>
      <c r="C3" s="124"/>
      <c r="D3" s="124"/>
      <c r="E3" s="124"/>
    </row>
    <row r="4" spans="1:5" ht="15.75" thickBot="1" x14ac:dyDescent="0.3"/>
    <row r="5" spans="1:5" x14ac:dyDescent="0.25">
      <c r="A5" s="117" t="s">
        <v>51</v>
      </c>
      <c r="B5" s="118"/>
      <c r="C5" s="118"/>
      <c r="D5" s="118"/>
      <c r="E5" s="120"/>
    </row>
    <row r="6" spans="1:5" ht="45.75" thickBot="1" x14ac:dyDescent="0.3">
      <c r="A6" s="57" t="s">
        <v>0</v>
      </c>
      <c r="B6" s="58" t="s">
        <v>33</v>
      </c>
      <c r="C6" s="58" t="s">
        <v>1</v>
      </c>
      <c r="D6" s="58" t="s">
        <v>49</v>
      </c>
      <c r="E6" s="60" t="s">
        <v>50</v>
      </c>
    </row>
    <row r="7" spans="1:5" x14ac:dyDescent="0.25">
      <c r="A7" s="61" t="s">
        <v>16</v>
      </c>
      <c r="B7" s="62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1404</v>
      </c>
      <c r="C7" s="84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2184962</v>
      </c>
      <c r="D7" s="86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190</v>
      </c>
      <c r="E7" s="85">
        <f>IF(B7=" "," ",B7/D7)</f>
        <v>7.3894736842105262</v>
      </c>
    </row>
    <row r="8" spans="1:5" x14ac:dyDescent="0.25">
      <c r="A8" s="66" t="s">
        <v>17</v>
      </c>
      <c r="B8" s="67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1450</v>
      </c>
      <c r="C8" s="84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2253370</v>
      </c>
      <c r="D8" s="86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190</v>
      </c>
      <c r="E8" s="71">
        <f t="shared" ref="E8:E18" si="0">IF(B8=" "," ",B8/D8)</f>
        <v>7.6315789473684212</v>
      </c>
    </row>
    <row r="9" spans="1:5" x14ac:dyDescent="0.25">
      <c r="A9" s="66" t="s">
        <v>18</v>
      </c>
      <c r="B9" s="67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1441</v>
      </c>
      <c r="C9" s="84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2248157</v>
      </c>
      <c r="D9" s="86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190</v>
      </c>
      <c r="E9" s="71">
        <f t="shared" si="0"/>
        <v>7.5842105263157897</v>
      </c>
    </row>
    <row r="10" spans="1:5" x14ac:dyDescent="0.25">
      <c r="A10" s="66" t="s">
        <v>19</v>
      </c>
      <c r="B10" s="67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1227</v>
      </c>
      <c r="C10" s="84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1910922</v>
      </c>
      <c r="D10" s="86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190</v>
      </c>
      <c r="E10" s="71">
        <f t="shared" si="0"/>
        <v>6.4578947368421051</v>
      </c>
    </row>
    <row r="11" spans="1:5" x14ac:dyDescent="0.25">
      <c r="A11" s="66" t="s">
        <v>20</v>
      </c>
      <c r="B11" s="67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1391</v>
      </c>
      <c r="C11" s="84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2137866</v>
      </c>
      <c r="D11" s="86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190</v>
      </c>
      <c r="E11" s="71">
        <f t="shared" si="0"/>
        <v>7.3210526315789473</v>
      </c>
    </row>
    <row r="12" spans="1:5" x14ac:dyDescent="0.25">
      <c r="A12" s="66" t="s">
        <v>21</v>
      </c>
      <c r="B12" s="67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1563</v>
      </c>
      <c r="C12" s="84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2440458</v>
      </c>
      <c r="D12" s="86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190</v>
      </c>
      <c r="E12" s="71">
        <f t="shared" si="0"/>
        <v>8.2263157894736842</v>
      </c>
    </row>
    <row r="13" spans="1:5" x14ac:dyDescent="0.25">
      <c r="A13" s="66" t="s">
        <v>22</v>
      </c>
      <c r="B13" s="67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1348</v>
      </c>
      <c r="C13" s="84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2101618</v>
      </c>
      <c r="D13" s="86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190</v>
      </c>
      <c r="E13" s="71">
        <f t="shared" si="0"/>
        <v>7.094736842105263</v>
      </c>
    </row>
    <row r="14" spans="1:5" x14ac:dyDescent="0.25">
      <c r="A14" s="66" t="s">
        <v>23</v>
      </c>
      <c r="B14" s="67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1482</v>
      </c>
      <c r="C14" s="84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2312802</v>
      </c>
      <c r="D14" s="86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190</v>
      </c>
      <c r="E14" s="71">
        <f t="shared" si="0"/>
        <v>7.8</v>
      </c>
    </row>
    <row r="15" spans="1:5" x14ac:dyDescent="0.25">
      <c r="A15" s="66" t="s">
        <v>24</v>
      </c>
      <c r="B15" s="67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1400</v>
      </c>
      <c r="C15" s="84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2183570</v>
      </c>
      <c r="D15" s="86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190</v>
      </c>
      <c r="E15" s="71">
        <f t="shared" si="0"/>
        <v>7.3684210526315788</v>
      </c>
    </row>
    <row r="16" spans="1:5" x14ac:dyDescent="0.25">
      <c r="A16" s="66" t="s">
        <v>25</v>
      </c>
      <c r="B16" s="67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1331</v>
      </c>
      <c r="C16" s="84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2164336</v>
      </c>
      <c r="D16" s="86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190</v>
      </c>
      <c r="E16" s="71">
        <f t="shared" si="0"/>
        <v>7.0052631578947366</v>
      </c>
    </row>
    <row r="17" spans="1:5" x14ac:dyDescent="0.25">
      <c r="A17" s="66" t="s">
        <v>26</v>
      </c>
      <c r="B17" s="67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1420</v>
      </c>
      <c r="C17" s="84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2437033</v>
      </c>
      <c r="D17" s="86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190</v>
      </c>
      <c r="E17" s="71">
        <f t="shared" si="0"/>
        <v>7.4736842105263159</v>
      </c>
    </row>
    <row r="18" spans="1:5" ht="15.75" thickBot="1" x14ac:dyDescent="0.3">
      <c r="A18" s="72" t="s">
        <v>27</v>
      </c>
      <c r="B18" s="73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1250</v>
      </c>
      <c r="C18" s="84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2087410</v>
      </c>
      <c r="D18" s="87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190</v>
      </c>
      <c r="E18" s="76">
        <f t="shared" si="0"/>
        <v>6.5789473684210522</v>
      </c>
    </row>
    <row r="19" spans="1:5" x14ac:dyDescent="0.25">
      <c r="A19" s="88" t="s">
        <v>14</v>
      </c>
      <c r="B19" s="89">
        <f>SUM(B7:B18)</f>
        <v>16707</v>
      </c>
      <c r="C19" s="90">
        <f>SUM(C7:C16)</f>
        <v>21938061</v>
      </c>
      <c r="D19" s="91" t="s">
        <v>57</v>
      </c>
      <c r="E19" s="92" t="s">
        <v>57</v>
      </c>
    </row>
    <row r="20" spans="1:5" ht="15.75" thickBot="1" x14ac:dyDescent="0.3">
      <c r="A20" s="93" t="s">
        <v>61</v>
      </c>
      <c r="B20" s="94">
        <f>IF(SUM(B7:B18)=" "," ",AVERAGE(B7:B18))</f>
        <v>1392.25</v>
      </c>
      <c r="C20" s="95">
        <f>IF(SUM(C7:C18)=" "," ",AVERAGE(C7:C18))</f>
        <v>2205208.6666666665</v>
      </c>
      <c r="D20" s="94">
        <f>AVERAGEIF(D7:D18,"&gt;0",D7:D18)</f>
        <v>190</v>
      </c>
      <c r="E20" s="96">
        <f>IF(SUM(E7:E18)=0,"",AVERAGE(E7:E18))</f>
        <v>7.3276315789473676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topLeftCell="A7" zoomScaleNormal="100" workbookViewId="0">
      <selection activeCell="H30" sqref="H30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" style="22" customWidth="1"/>
    <col min="5" max="5" width="15.140625" style="22" customWidth="1"/>
    <col min="6" max="6" width="23.140625" style="22" customWidth="1"/>
    <col min="7" max="16384" width="11.42578125" style="22"/>
  </cols>
  <sheetData>
    <row r="1" spans="1:10" x14ac:dyDescent="0.25">
      <c r="A1" s="109" t="s">
        <v>47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10" x14ac:dyDescent="0.25">
      <c r="A2" s="109" t="s">
        <v>44</v>
      </c>
      <c r="B2" s="109"/>
      <c r="C2" s="114">
        <v>1</v>
      </c>
      <c r="D2" s="114"/>
      <c r="E2" s="114"/>
      <c r="F2" s="114"/>
      <c r="G2" s="114"/>
      <c r="H2" s="21"/>
    </row>
    <row r="3" spans="1:10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  <c r="H3" s="21"/>
    </row>
    <row r="4" spans="1:10" x14ac:dyDescent="0.25">
      <c r="A4" s="109" t="s">
        <v>29</v>
      </c>
      <c r="B4" s="109"/>
      <c r="C4" s="115">
        <v>42892</v>
      </c>
      <c r="D4" s="112"/>
      <c r="E4" s="112"/>
      <c r="F4" s="112"/>
      <c r="G4" s="112"/>
      <c r="H4" s="21"/>
    </row>
    <row r="5" spans="1:10" x14ac:dyDescent="0.25">
      <c r="A5" s="109" t="s">
        <v>30</v>
      </c>
      <c r="B5" s="109"/>
      <c r="C5" s="112" t="s">
        <v>66</v>
      </c>
      <c r="D5" s="112"/>
      <c r="E5" s="112"/>
      <c r="F5" s="112"/>
      <c r="G5" s="112"/>
      <c r="H5" s="21"/>
    </row>
    <row r="6" spans="1:10" x14ac:dyDescent="0.25">
      <c r="A6" s="109" t="s">
        <v>54</v>
      </c>
      <c r="B6" s="109"/>
      <c r="C6" s="112" t="s">
        <v>70</v>
      </c>
      <c r="D6" s="112"/>
      <c r="E6" s="112"/>
      <c r="F6" s="112"/>
      <c r="G6" s="112"/>
      <c r="H6" s="21"/>
    </row>
    <row r="7" spans="1:10" x14ac:dyDescent="0.25">
      <c r="A7" s="23"/>
      <c r="B7" s="23"/>
      <c r="C7" s="110" t="s">
        <v>55</v>
      </c>
      <c r="D7" s="110"/>
      <c r="E7" s="110"/>
      <c r="F7" s="110"/>
      <c r="G7" s="110"/>
      <c r="H7" s="111"/>
    </row>
    <row r="8" spans="1:10" x14ac:dyDescent="0.25">
      <c r="C8" s="111"/>
      <c r="D8" s="111"/>
      <c r="E8" s="111"/>
      <c r="F8" s="111"/>
      <c r="G8" s="111"/>
      <c r="H8" s="111"/>
    </row>
    <row r="9" spans="1:10" x14ac:dyDescent="0.25">
      <c r="C9" s="24"/>
      <c r="D9" s="24"/>
      <c r="E9" s="24"/>
      <c r="F9" s="24"/>
      <c r="G9" s="24"/>
      <c r="H9" s="24"/>
    </row>
    <row r="10" spans="1:10" ht="33" thickBot="1" x14ac:dyDescent="0.3">
      <c r="B10" s="25" t="s">
        <v>0</v>
      </c>
      <c r="C10" s="26" t="s">
        <v>52</v>
      </c>
      <c r="D10" s="26" t="s">
        <v>1</v>
      </c>
      <c r="E10" s="26" t="s">
        <v>15</v>
      </c>
      <c r="F10" s="27" t="s">
        <v>53</v>
      </c>
    </row>
    <row r="11" spans="1:10" x14ac:dyDescent="0.25">
      <c r="B11" s="28" t="s">
        <v>2</v>
      </c>
      <c r="C11" s="3">
        <v>1404</v>
      </c>
      <c r="D11" s="97">
        <v>2184962</v>
      </c>
      <c r="E11" s="3">
        <v>190</v>
      </c>
      <c r="F11" s="6">
        <f t="shared" ref="F11:F19" si="0">IF(C11=0,"",C11/E11)</f>
        <v>7.3894736842105262</v>
      </c>
    </row>
    <row r="12" spans="1:10" x14ac:dyDescent="0.25">
      <c r="B12" s="29" t="s">
        <v>3</v>
      </c>
      <c r="C12" s="1">
        <v>1450</v>
      </c>
      <c r="D12" s="98">
        <v>2253370</v>
      </c>
      <c r="E12" s="1">
        <v>190</v>
      </c>
      <c r="F12" s="6">
        <f t="shared" si="0"/>
        <v>7.6315789473684212</v>
      </c>
      <c r="I12" s="108"/>
      <c r="J12" s="108"/>
    </row>
    <row r="13" spans="1:10" x14ac:dyDescent="0.25">
      <c r="B13" s="29" t="s">
        <v>4</v>
      </c>
      <c r="C13" s="1">
        <v>1441</v>
      </c>
      <c r="D13" s="98">
        <v>2248157</v>
      </c>
      <c r="E13" s="1">
        <v>190</v>
      </c>
      <c r="F13" s="6">
        <f t="shared" si="0"/>
        <v>7.5842105263157897</v>
      </c>
      <c r="I13" s="108"/>
      <c r="J13" s="108"/>
    </row>
    <row r="14" spans="1:10" x14ac:dyDescent="0.25">
      <c r="B14" s="29" t="s">
        <v>5</v>
      </c>
      <c r="C14" s="1">
        <v>1227</v>
      </c>
      <c r="D14" s="98">
        <v>1910922</v>
      </c>
      <c r="E14" s="1">
        <v>190</v>
      </c>
      <c r="F14" s="6">
        <f t="shared" si="0"/>
        <v>6.4578947368421051</v>
      </c>
      <c r="I14" s="108"/>
      <c r="J14" s="108"/>
    </row>
    <row r="15" spans="1:10" x14ac:dyDescent="0.25">
      <c r="B15" s="29" t="s">
        <v>6</v>
      </c>
      <c r="C15" s="1">
        <v>1391</v>
      </c>
      <c r="D15" s="98">
        <v>2137866</v>
      </c>
      <c r="E15" s="1">
        <v>190</v>
      </c>
      <c r="F15" s="6">
        <f t="shared" si="0"/>
        <v>7.3210526315789473</v>
      </c>
      <c r="I15" s="108"/>
      <c r="J15" s="108"/>
    </row>
    <row r="16" spans="1:10" x14ac:dyDescent="0.25">
      <c r="B16" s="29" t="s">
        <v>7</v>
      </c>
      <c r="C16" s="1">
        <v>1563</v>
      </c>
      <c r="D16" s="98">
        <v>2440458</v>
      </c>
      <c r="E16" s="1">
        <v>190</v>
      </c>
      <c r="F16" s="6">
        <f t="shared" si="0"/>
        <v>8.2263157894736842</v>
      </c>
    </row>
    <row r="17" spans="1:7" x14ac:dyDescent="0.25">
      <c r="B17" s="29" t="s">
        <v>8</v>
      </c>
      <c r="C17" s="1">
        <v>1348</v>
      </c>
      <c r="D17" s="98">
        <v>2101618</v>
      </c>
      <c r="E17" s="1">
        <v>190</v>
      </c>
      <c r="F17" s="6">
        <f t="shared" si="0"/>
        <v>7.094736842105263</v>
      </c>
    </row>
    <row r="18" spans="1:7" x14ac:dyDescent="0.25">
      <c r="B18" s="29" t="s">
        <v>9</v>
      </c>
      <c r="C18" s="1">
        <v>1482</v>
      </c>
      <c r="D18" s="98">
        <v>2312802</v>
      </c>
      <c r="E18" s="1">
        <v>190</v>
      </c>
      <c r="F18" s="6">
        <f t="shared" si="0"/>
        <v>7.8</v>
      </c>
    </row>
    <row r="19" spans="1:7" x14ac:dyDescent="0.25">
      <c r="B19" s="29" t="s">
        <v>10</v>
      </c>
      <c r="C19" s="1">
        <v>1400</v>
      </c>
      <c r="D19" s="98">
        <v>2183570</v>
      </c>
      <c r="E19" s="1">
        <v>190</v>
      </c>
      <c r="F19" s="6">
        <f t="shared" si="0"/>
        <v>7.3684210526315788</v>
      </c>
    </row>
    <row r="20" spans="1:7" x14ac:dyDescent="0.25">
      <c r="B20" s="29" t="s">
        <v>11</v>
      </c>
      <c r="C20" s="1">
        <v>1331</v>
      </c>
      <c r="D20" s="98">
        <v>2164336</v>
      </c>
      <c r="E20" s="1">
        <v>190</v>
      </c>
      <c r="F20" s="6">
        <f t="shared" ref="F20:F22" si="1">IF(C20=0,"",C20/E20)</f>
        <v>7.0052631578947366</v>
      </c>
    </row>
    <row r="21" spans="1:7" x14ac:dyDescent="0.25">
      <c r="B21" s="29" t="s">
        <v>12</v>
      </c>
      <c r="C21" s="8">
        <v>1420</v>
      </c>
      <c r="D21" s="99">
        <v>2437033</v>
      </c>
      <c r="E21" s="8">
        <v>190</v>
      </c>
      <c r="F21" s="6">
        <f>IF(C21=0,"",C21/E21)</f>
        <v>7.4736842105263159</v>
      </c>
    </row>
    <row r="22" spans="1:7" ht="15.75" thickBot="1" x14ac:dyDescent="0.3">
      <c r="B22" s="30" t="s">
        <v>13</v>
      </c>
      <c r="C22" s="10">
        <v>1250</v>
      </c>
      <c r="D22" s="100">
        <v>2087410</v>
      </c>
      <c r="E22" s="10">
        <v>190</v>
      </c>
      <c r="F22" s="12">
        <f t="shared" si="1"/>
        <v>6.5789473684210522</v>
      </c>
    </row>
    <row r="23" spans="1:7" x14ac:dyDescent="0.25">
      <c r="B23" s="31" t="s">
        <v>46</v>
      </c>
      <c r="C23" s="32">
        <f>IF(SUM(C11:C22)=0,"",SUM(C11:C22))</f>
        <v>16707</v>
      </c>
      <c r="D23" s="101">
        <f>IF(SUM(D11:D22)=0,"",SUM(D11:D22))</f>
        <v>26462504</v>
      </c>
      <c r="E23" s="34" t="s">
        <v>57</v>
      </c>
      <c r="F23" s="35" t="s">
        <v>57</v>
      </c>
      <c r="G23" s="36"/>
    </row>
    <row r="24" spans="1:7" ht="15.75" thickBot="1" x14ac:dyDescent="0.3">
      <c r="B24" s="37" t="s">
        <v>56</v>
      </c>
      <c r="C24" s="38">
        <f>IF(SUM(C11:C22)=0," ",AVERAGE(C11:C22))</f>
        <v>1392.25</v>
      </c>
      <c r="D24" s="102">
        <f>IF(SUM(D11:D22)=0," ",AVERAGE(D11:D22))</f>
        <v>2205208.6666666665</v>
      </c>
      <c r="E24" s="38">
        <f>IF(SUM(E11:E22)=0,"",AVERAGE(E11:E22))</f>
        <v>190</v>
      </c>
      <c r="F24" s="40">
        <f>IF(SUM(F11:F22)=0,"",AVERAGE(F11:F22))</f>
        <v>7.3276315789473676</v>
      </c>
      <c r="G24" s="36"/>
    </row>
    <row r="25" spans="1:7" x14ac:dyDescent="0.25">
      <c r="A25" s="41"/>
    </row>
    <row r="26" spans="1:7" x14ac:dyDescent="0.25">
      <c r="A26" s="41"/>
    </row>
    <row r="27" spans="1:7" x14ac:dyDescent="0.25">
      <c r="A27" s="41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A3:B3"/>
    <mergeCell ref="A1:B1"/>
    <mergeCell ref="A2:B2"/>
    <mergeCell ref="A4:B4"/>
    <mergeCell ref="A5:B5"/>
    <mergeCell ref="C1:G1"/>
    <mergeCell ref="C2:G2"/>
    <mergeCell ref="C4:G4"/>
    <mergeCell ref="C5:G5"/>
    <mergeCell ref="I13:J13"/>
    <mergeCell ref="I14:J14"/>
    <mergeCell ref="I15:J15"/>
    <mergeCell ref="I12:J12"/>
    <mergeCell ref="A6:B6"/>
    <mergeCell ref="C7:H8"/>
    <mergeCell ref="C6:G6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1.7109375" style="22" customWidth="1"/>
    <col min="3" max="3" width="17" style="22" customWidth="1"/>
    <col min="4" max="4" width="15" style="22" customWidth="1"/>
    <col min="5" max="5" width="15.7109375" style="22" customWidth="1"/>
    <col min="6" max="6" width="22.5703125" style="22" customWidth="1"/>
    <col min="7" max="7" width="11.42578125" style="22"/>
    <col min="8" max="8" width="10.85546875" style="22" customWidth="1"/>
    <col min="9" max="16384" width="11.42578125" style="22"/>
  </cols>
  <sheetData>
    <row r="1" spans="1:8" x14ac:dyDescent="0.25">
      <c r="A1" s="109" t="s">
        <v>47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09" t="s">
        <v>44</v>
      </c>
      <c r="B2" s="109"/>
      <c r="C2" s="114"/>
      <c r="D2" s="114"/>
      <c r="E2" s="114"/>
      <c r="F2" s="114"/>
      <c r="G2" s="114"/>
      <c r="H2" s="21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  <c r="H3" s="21"/>
    </row>
    <row r="4" spans="1:8" x14ac:dyDescent="0.25">
      <c r="A4" s="109" t="s">
        <v>29</v>
      </c>
      <c r="B4" s="109"/>
      <c r="C4" s="114"/>
      <c r="D4" s="114"/>
      <c r="E4" s="114"/>
      <c r="F4" s="114"/>
      <c r="G4" s="114"/>
      <c r="H4" s="21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  <c r="H5" s="21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7.25" customHeight="1" x14ac:dyDescent="0.25">
      <c r="A7" s="23"/>
      <c r="B7" s="23"/>
      <c r="C7" s="111" t="s">
        <v>55</v>
      </c>
      <c r="D7" s="111"/>
      <c r="E7" s="111"/>
      <c r="F7" s="111"/>
      <c r="G7" s="111"/>
      <c r="H7" s="111"/>
    </row>
    <row r="8" spans="1:8" x14ac:dyDescent="0.25">
      <c r="C8" s="111"/>
      <c r="D8" s="111"/>
      <c r="E8" s="111"/>
      <c r="F8" s="111"/>
      <c r="G8" s="111"/>
      <c r="H8" s="111"/>
    </row>
    <row r="9" spans="1:8" x14ac:dyDescent="0.25">
      <c r="C9" s="24"/>
      <c r="D9" s="24"/>
      <c r="E9" s="24"/>
      <c r="F9" s="24"/>
      <c r="G9" s="24"/>
      <c r="H9" s="24"/>
    </row>
    <row r="10" spans="1:8" ht="45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19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20"/>
      <c r="F12" s="6" t="str">
        <f t="shared" si="0"/>
        <v/>
      </c>
    </row>
    <row r="13" spans="1:8" x14ac:dyDescent="0.25">
      <c r="B13" s="29" t="s">
        <v>4</v>
      </c>
      <c r="C13" s="1"/>
      <c r="D13" s="7"/>
      <c r="E13" s="20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20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20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20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20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20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9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C7:H8"/>
    <mergeCell ref="C1:G1"/>
    <mergeCell ref="C2:G2"/>
    <mergeCell ref="C4:G4"/>
    <mergeCell ref="C5:G5"/>
    <mergeCell ref="C6:G6"/>
    <mergeCell ref="A4:B4"/>
    <mergeCell ref="A5:B5"/>
    <mergeCell ref="A6:B6"/>
    <mergeCell ref="A1:B1"/>
    <mergeCell ref="A2:B2"/>
    <mergeCell ref="A3:B3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4" width="15.140625" style="22" customWidth="1"/>
    <col min="5" max="5" width="15.7109375" style="22" customWidth="1"/>
    <col min="6" max="6" width="23" style="22" customWidth="1"/>
    <col min="7" max="7" width="10" style="22" customWidth="1"/>
    <col min="8" max="8" width="8.85546875" style="22" customWidth="1"/>
    <col min="9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09" t="s">
        <v>44</v>
      </c>
      <c r="B2" s="109"/>
      <c r="C2" s="114"/>
      <c r="D2" s="114"/>
      <c r="E2" s="114"/>
      <c r="F2" s="114"/>
      <c r="G2" s="114"/>
      <c r="H2" s="21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  <c r="H3" s="48"/>
    </row>
    <row r="4" spans="1:8" x14ac:dyDescent="0.25">
      <c r="A4" s="109" t="s">
        <v>29</v>
      </c>
      <c r="B4" s="109"/>
      <c r="C4" s="114"/>
      <c r="D4" s="114"/>
      <c r="E4" s="114"/>
      <c r="F4" s="114"/>
      <c r="G4" s="114"/>
      <c r="H4" s="48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  <c r="H5" s="48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48"/>
    </row>
    <row r="7" spans="1:8" ht="21.75" customHeight="1" x14ac:dyDescent="0.25">
      <c r="A7" s="23"/>
      <c r="B7" s="23"/>
      <c r="C7" s="110" t="s">
        <v>55</v>
      </c>
      <c r="D7" s="110"/>
      <c r="E7" s="110"/>
      <c r="F7" s="110"/>
      <c r="G7" s="110"/>
      <c r="H7" s="111"/>
    </row>
    <row r="8" spans="1:8" ht="9" customHeight="1" x14ac:dyDescent="0.25">
      <c r="C8" s="111"/>
      <c r="D8" s="111"/>
      <c r="E8" s="111"/>
      <c r="F8" s="111"/>
      <c r="G8" s="111"/>
      <c r="H8" s="111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2.42578125" style="22" customWidth="1"/>
    <col min="3" max="3" width="14.5703125" style="22" customWidth="1"/>
    <col min="4" max="4" width="15" style="22" customWidth="1"/>
    <col min="5" max="5" width="15.140625" style="22" customWidth="1"/>
    <col min="6" max="6" width="24.570312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09" t="s">
        <v>44</v>
      </c>
      <c r="B2" s="109"/>
      <c r="C2" s="113"/>
      <c r="D2" s="113"/>
      <c r="E2" s="113"/>
      <c r="F2" s="113"/>
      <c r="G2" s="113"/>
      <c r="H2" s="48"/>
    </row>
    <row r="3" spans="1:8" x14ac:dyDescent="0.25">
      <c r="A3" s="109" t="s">
        <v>45</v>
      </c>
      <c r="B3" s="109"/>
      <c r="C3" s="17">
        <f>IF('Datos Generales'!J22="","",'Datos Generales'!J22)</f>
        <v>2017</v>
      </c>
      <c r="D3" s="17"/>
      <c r="E3" s="17"/>
      <c r="F3" s="17"/>
      <c r="G3" s="17"/>
      <c r="H3" s="48"/>
    </row>
    <row r="4" spans="1:8" x14ac:dyDescent="0.25">
      <c r="A4" s="109" t="s">
        <v>29</v>
      </c>
      <c r="B4" s="109"/>
      <c r="C4" s="113"/>
      <c r="D4" s="113"/>
      <c r="E4" s="113"/>
      <c r="F4" s="113"/>
      <c r="G4" s="113"/>
      <c r="H4" s="48"/>
    </row>
    <row r="5" spans="1:8" x14ac:dyDescent="0.25">
      <c r="A5" s="109" t="s">
        <v>30</v>
      </c>
      <c r="B5" s="109"/>
      <c r="C5" s="113"/>
      <c r="D5" s="113"/>
      <c r="E5" s="113"/>
      <c r="F5" s="113"/>
      <c r="G5" s="113"/>
      <c r="H5" s="48"/>
    </row>
    <row r="6" spans="1:8" x14ac:dyDescent="0.25">
      <c r="A6" s="109" t="s">
        <v>54</v>
      </c>
      <c r="B6" s="109"/>
      <c r="C6" s="113"/>
      <c r="D6" s="113"/>
      <c r="E6" s="113"/>
      <c r="F6" s="113"/>
      <c r="G6" s="113"/>
      <c r="H6" s="48"/>
    </row>
    <row r="7" spans="1:8" ht="21.75" customHeight="1" x14ac:dyDescent="0.25">
      <c r="A7" s="23"/>
      <c r="B7" s="23"/>
      <c r="C7" s="110" t="s">
        <v>55</v>
      </c>
      <c r="D7" s="110"/>
      <c r="E7" s="110"/>
      <c r="F7" s="110"/>
      <c r="G7" s="110"/>
      <c r="H7" s="111"/>
    </row>
    <row r="8" spans="1:8" ht="9" customHeight="1" x14ac:dyDescent="0.25">
      <c r="C8" s="111"/>
      <c r="D8" s="111"/>
      <c r="E8" s="111"/>
      <c r="F8" s="111"/>
      <c r="G8" s="111"/>
      <c r="H8" s="111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42578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09" t="s">
        <v>44</v>
      </c>
      <c r="B2" s="109"/>
      <c r="C2" s="114"/>
      <c r="D2" s="114"/>
      <c r="E2" s="114"/>
      <c r="F2" s="114"/>
      <c r="G2" s="114"/>
      <c r="H2" s="21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  <c r="H3" s="21"/>
    </row>
    <row r="4" spans="1:8" x14ac:dyDescent="0.25">
      <c r="A4" s="109" t="s">
        <v>29</v>
      </c>
      <c r="B4" s="109"/>
      <c r="C4" s="114"/>
      <c r="D4" s="114"/>
      <c r="E4" s="114"/>
      <c r="F4" s="114"/>
      <c r="G4" s="114"/>
      <c r="H4" s="21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  <c r="H5" s="21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21.75" customHeight="1" x14ac:dyDescent="0.25">
      <c r="A7" s="23"/>
      <c r="B7" s="23"/>
      <c r="C7" s="111" t="s">
        <v>55</v>
      </c>
      <c r="D7" s="111"/>
      <c r="E7" s="111"/>
      <c r="F7" s="111"/>
      <c r="G7" s="42"/>
      <c r="H7" s="42"/>
    </row>
    <row r="8" spans="1:8" ht="18.75" customHeight="1" x14ac:dyDescent="0.25">
      <c r="C8" s="111"/>
      <c r="D8" s="111"/>
      <c r="E8" s="111"/>
      <c r="F8" s="111"/>
      <c r="G8" s="4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7:F8"/>
    <mergeCell ref="C1:G1"/>
    <mergeCell ref="C2:G2"/>
    <mergeCell ref="C4:G4"/>
    <mergeCell ref="C5:G5"/>
    <mergeCell ref="C6:G6"/>
    <mergeCell ref="A6:B6"/>
    <mergeCell ref="A1:B1"/>
    <mergeCell ref="A2:B2"/>
    <mergeCell ref="A3:B3"/>
    <mergeCell ref="A4:B4"/>
    <mergeCell ref="A5:B5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.85546875" style="22" customWidth="1"/>
    <col min="4" max="4" width="14.28515625" style="22" customWidth="1"/>
    <col min="5" max="5" width="12.85546875" style="22" customWidth="1"/>
    <col min="6" max="6" width="24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09" t="s">
        <v>44</v>
      </c>
      <c r="B2" s="109"/>
      <c r="C2" s="114"/>
      <c r="D2" s="114"/>
      <c r="E2" s="114"/>
      <c r="F2" s="114"/>
      <c r="G2" s="114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</row>
    <row r="4" spans="1:8" x14ac:dyDescent="0.25">
      <c r="A4" s="109" t="s">
        <v>29</v>
      </c>
      <c r="B4" s="109"/>
      <c r="C4" s="114"/>
      <c r="D4" s="114"/>
      <c r="E4" s="114"/>
      <c r="F4" s="114"/>
      <c r="G4" s="114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0" t="s">
        <v>55</v>
      </c>
      <c r="D7" s="110"/>
      <c r="E7" s="110"/>
      <c r="F7" s="110"/>
      <c r="G7" s="110"/>
      <c r="H7" s="42"/>
    </row>
    <row r="8" spans="1:8" ht="18.75" customHeight="1" x14ac:dyDescent="0.25">
      <c r="C8" s="111"/>
      <c r="D8" s="111"/>
      <c r="E8" s="111"/>
      <c r="F8" s="111"/>
      <c r="G8" s="111"/>
      <c r="H8" s="42"/>
    </row>
    <row r="10" spans="1:8" ht="39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2.5703125" style="22" customWidth="1"/>
    <col min="4" max="4" width="14.5703125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09" t="s">
        <v>44</v>
      </c>
      <c r="B2" s="109"/>
      <c r="C2" s="114"/>
      <c r="D2" s="114"/>
      <c r="E2" s="114"/>
      <c r="F2" s="114"/>
      <c r="G2" s="114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</row>
    <row r="4" spans="1:8" x14ac:dyDescent="0.25">
      <c r="A4" s="109" t="s">
        <v>29</v>
      </c>
      <c r="B4" s="109"/>
      <c r="C4" s="114"/>
      <c r="D4" s="114"/>
      <c r="E4" s="114"/>
      <c r="F4" s="114"/>
      <c r="G4" s="114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0" t="s">
        <v>55</v>
      </c>
      <c r="D7" s="110"/>
      <c r="E7" s="110"/>
      <c r="F7" s="110"/>
      <c r="G7" s="110"/>
      <c r="H7" s="42"/>
    </row>
    <row r="8" spans="1:8" ht="15" customHeight="1" x14ac:dyDescent="0.25">
      <c r="C8" s="111"/>
      <c r="D8" s="111"/>
      <c r="E8" s="111"/>
      <c r="F8" s="111"/>
      <c r="G8" s="111"/>
      <c r="H8" s="42"/>
    </row>
    <row r="10" spans="1:8" ht="42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" style="22" customWidth="1"/>
    <col min="4" max="4" width="14.28515625" style="22" customWidth="1"/>
    <col min="5" max="5" width="15.7109375" style="22" customWidth="1"/>
    <col min="6" max="6" width="22.85546875" style="22" customWidth="1"/>
    <col min="7" max="16384" width="11.42578125" style="22"/>
  </cols>
  <sheetData>
    <row r="1" spans="1:8" x14ac:dyDescent="0.25">
      <c r="A1" s="109" t="s">
        <v>28</v>
      </c>
      <c r="B1" s="109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09" t="s">
        <v>44</v>
      </c>
      <c r="B2" s="109"/>
      <c r="C2" s="113"/>
      <c r="D2" s="113"/>
      <c r="E2" s="113"/>
      <c r="F2" s="113"/>
      <c r="G2" s="113"/>
    </row>
    <row r="3" spans="1:8" x14ac:dyDescent="0.25">
      <c r="A3" s="109" t="s">
        <v>45</v>
      </c>
      <c r="B3" s="109"/>
      <c r="C3" s="18">
        <f>IF('Datos Generales'!J22="","",'Datos Generales'!J22)</f>
        <v>2017</v>
      </c>
      <c r="D3" s="18"/>
      <c r="E3" s="18"/>
      <c r="F3" s="18"/>
      <c r="G3" s="18"/>
    </row>
    <row r="4" spans="1:8" x14ac:dyDescent="0.25">
      <c r="A4" s="109" t="s">
        <v>29</v>
      </c>
      <c r="B4" s="109"/>
      <c r="C4" s="116"/>
      <c r="D4" s="116"/>
      <c r="E4" s="116"/>
      <c r="F4" s="116"/>
      <c r="G4" s="116"/>
    </row>
    <row r="5" spans="1:8" x14ac:dyDescent="0.25">
      <c r="A5" s="109" t="s">
        <v>30</v>
      </c>
      <c r="B5" s="109"/>
      <c r="C5" s="114"/>
      <c r="D5" s="114"/>
      <c r="E5" s="114"/>
      <c r="F5" s="114"/>
      <c r="G5" s="114"/>
    </row>
    <row r="6" spans="1:8" x14ac:dyDescent="0.25">
      <c r="A6" s="109" t="s">
        <v>54</v>
      </c>
      <c r="B6" s="109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0" t="s">
        <v>55</v>
      </c>
      <c r="D7" s="110"/>
      <c r="E7" s="110"/>
      <c r="F7" s="110"/>
      <c r="G7" s="110"/>
      <c r="H7" s="42"/>
    </row>
    <row r="8" spans="1:8" ht="15.75" customHeight="1" x14ac:dyDescent="0.25">
      <c r="C8" s="111"/>
      <c r="D8" s="111"/>
      <c r="E8" s="111"/>
      <c r="F8" s="111"/>
      <c r="G8" s="111"/>
      <c r="H8" s="42"/>
    </row>
    <row r="10" spans="1:8" ht="36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6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1:G1"/>
    <mergeCell ref="A1:B1"/>
    <mergeCell ref="A2:B2"/>
    <mergeCell ref="A3:B3"/>
    <mergeCell ref="A4:B4"/>
    <mergeCell ref="A6:B6"/>
    <mergeCell ref="C6:G6"/>
    <mergeCell ref="C7:G8"/>
    <mergeCell ref="C4:G4"/>
    <mergeCell ref="C2:G2"/>
    <mergeCell ref="C5:G5"/>
    <mergeCell ref="A5:B5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0853C5-FE8B-4E02-8E7D-04B1FF9C0393}"/>
</file>

<file path=customXml/itemProps2.xml><?xml version="1.0" encoding="utf-8"?>
<ds:datastoreItem xmlns:ds="http://schemas.openxmlformats.org/officeDocument/2006/customXml" ds:itemID="{1198C47D-EB1F-4E73-B2CC-919B710D2391}"/>
</file>

<file path=customXml/itemProps3.xml><?xml version="1.0" encoding="utf-8"?>
<ds:datastoreItem xmlns:ds="http://schemas.openxmlformats.org/officeDocument/2006/customXml" ds:itemID="{FCBCD346-6AEA-4F12-9D85-5D2984789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Jaqueline Cubillo</cp:lastModifiedBy>
  <cp:lastPrinted>2011-08-08T19:52:49Z</cp:lastPrinted>
  <dcterms:created xsi:type="dcterms:W3CDTF">2009-10-20T13:50:35Z</dcterms:created>
  <dcterms:modified xsi:type="dcterms:W3CDTF">2018-10-19T19:14:30Z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